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1275A408-FBCE-46CE-BC2F-4360484E2C2C}" xr6:coauthVersionLast="47" xr6:coauthVersionMax="47" xr10:uidLastSave="{00000000-0000-0000-0000-000000000000}"/>
  <bookViews>
    <workbookView xWindow="-23880" yWindow="1965" windowWidth="21600" windowHeight="11235" tabRatio="845" xr2:uid="{00000000-000D-0000-FFFF-FFFF00000000}"/>
  </bookViews>
  <sheets>
    <sheet name="N_Campos Generales" sheetId="1" r:id="rId1"/>
    <sheet name="N_Campos Especificos" sheetId="2" r:id="rId2"/>
    <sheet name="N_Tabulador Salarios" sheetId="29" r:id="rId3"/>
    <sheet name="a)Anexo AT4 Relación Maq " sheetId="32" r:id="rId4"/>
    <sheet name="ANEXO AE 2a.1Mat" sheetId="4" r:id="rId5"/>
    <sheet name="ANEXO AE 2a.2 Mat Ext" sheetId="24" r:id="rId6"/>
    <sheet name="ANEXO AE 2b Mo" sheetId="26" r:id="rId7"/>
    <sheet name="ANEXO AE 2c Equipo" sheetId="27" r:id="rId8"/>
    <sheet name="ANEXO AE 3b Mo" sheetId="28" r:id="rId9"/>
    <sheet name="Prestaciones Varias" sheetId="31" r:id="rId10"/>
    <sheet name="Prestaciones Veracruz" sheetId="33" r:id="rId11"/>
    <sheet name="ANEXO AE 9 Basicos" sheetId="30" r:id="rId12"/>
  </sheets>
  <externalReferences>
    <externalReference r:id="rId13"/>
    <externalReference r:id="rId1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 localSheetId="3">'[1]N_Campos Generales'!$C$42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 localSheetId="3">'[1]N_Campos Generales'!$C$40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 localSheetId="3">'[1]N_Campos Generales'!$C$43</definedName>
    <definedName name="estadodelaobra">'N_Campos Generales'!$C$43</definedName>
    <definedName name="fechaconcursocadena">'[2]N_Campos Generales'!$D$31</definedName>
    <definedName name="fechaconvocatoria">'N_Campos Generales'!$C$69</definedName>
    <definedName name="fechadeconcurso" localSheetId="3">'[1]N_Campos Generales'!$C$34</definedName>
    <definedName name="fechadeconcurso">'N_Campos Generales'!$C$34</definedName>
    <definedName name="fechainicio" localSheetId="3">'[1]N_Campos Generales'!$C$54</definedName>
    <definedName name="fechainicio">'N_Campos Generales'!$C$54</definedName>
    <definedName name="fechainiciotexto">'[2]N_Campos Generales'!$D$46</definedName>
    <definedName name="fechaterminacion" localSheetId="3">'[1]N_Campos Generales'!$C$55</definedName>
    <definedName name="fechaterminacion">'N_Campos Generales'!$C$55</definedName>
    <definedName name="fechaterminaciontexto">'[2]N_Campos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 localSheetId="3">'[1]N_Campos Generales'!$C$20</definedName>
    <definedName name="nombrecliente">'N_Campos Generales'!$C$20</definedName>
    <definedName name="nombredelaobra" localSheetId="3">'[1]N_Campos Generales'!$C$39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 localSheetId="3">'[1]N_Campos Generales'!$C$35</definedName>
    <definedName name="numerodeconcurso">'N_Campos Generales'!$C$35</definedName>
    <definedName name="plazocalculado" localSheetId="3">'[1]N_Campos Generales'!$C$60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 localSheetId="3">'[1]N_Campos Generales'!$C$6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 localSheetId="3">'[1]N_Campos Generales'!$C$17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33" l="1"/>
  <c r="I17" i="33"/>
  <c r="H17" i="33"/>
  <c r="G17" i="33"/>
  <c r="L17" i="33" s="1"/>
  <c r="K17" i="33"/>
  <c r="D17" i="33"/>
  <c r="C11" i="33"/>
  <c r="A11" i="33"/>
  <c r="A7" i="33"/>
  <c r="C4" i="33"/>
  <c r="E3" i="33"/>
  <c r="I19" i="32" l="1"/>
  <c r="H19" i="32"/>
  <c r="D11" i="32"/>
  <c r="A11" i="32"/>
  <c r="A7" i="32"/>
  <c r="D4" i="32"/>
  <c r="E3" i="32"/>
  <c r="K17" i="31" l="1"/>
  <c r="J17" i="31"/>
  <c r="I17" i="31"/>
  <c r="H17" i="31"/>
  <c r="G17" i="31"/>
  <c r="L17" i="31" l="1"/>
  <c r="D17" i="31" l="1"/>
  <c r="C11" i="31"/>
  <c r="A11" i="31"/>
  <c r="A7" i="31"/>
  <c r="C4" i="31"/>
  <c r="E3" i="31"/>
  <c r="E3" i="30"/>
  <c r="E3" i="28"/>
  <c r="E3" i="27"/>
  <c r="A7" i="30"/>
  <c r="A7" i="28"/>
  <c r="A7" i="27"/>
  <c r="E3" i="26"/>
  <c r="A7" i="26"/>
  <c r="A7" i="24"/>
  <c r="E3" i="24"/>
  <c r="A7" i="4"/>
  <c r="E3" i="4"/>
  <c r="I19" i="4"/>
  <c r="E11" i="30"/>
  <c r="A11" i="30"/>
  <c r="C4" i="30"/>
  <c r="D16" i="28"/>
  <c r="C11" i="28"/>
  <c r="A11" i="28"/>
  <c r="C4" i="28"/>
  <c r="C11" i="27"/>
  <c r="A11" i="27"/>
  <c r="C4" i="27"/>
  <c r="C11" i="26"/>
  <c r="A11" i="26"/>
  <c r="C4" i="26"/>
  <c r="E11" i="24"/>
  <c r="A11" i="24"/>
  <c r="C4" i="24"/>
  <c r="C11" i="4"/>
  <c r="A11" i="4"/>
  <c r="C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Castulo</author>
  </authors>
  <commentList>
    <comment ref="G15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Septima</t>
        </r>
      </text>
    </comment>
    <comment ref="H15" authorId="0" shapeId="0" xr:uid="{00000000-0006-0000-0900-000002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I15" authorId="0" shapeId="0" xr:uid="{00000000-0006-0000-0900-000003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J15" authorId="0" shapeId="0" xr:uid="{00000000-0006-0000-0900-000004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Vigésima Novena</t>
        </r>
      </text>
    </comment>
    <comment ref="K15" authorId="0" shapeId="0" xr:uid="{00000000-0006-0000-0900-000005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Cuadragésima Tercera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Castulo</author>
  </authors>
  <commentList>
    <comment ref="G15" authorId="0" shapeId="0" xr:uid="{A7725E01-7343-42DE-A7B7-40D4EFFC49CB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Septima</t>
        </r>
      </text>
    </comment>
    <comment ref="H15" authorId="0" shapeId="0" xr:uid="{2DE9487E-CCE7-4D88-9ADF-E6BFBC1F618F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I15" authorId="0" shapeId="0" xr:uid="{CBE073C1-4460-41A4-B53D-AB965258E595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J15" authorId="0" shapeId="0" xr:uid="{41AAB992-3937-4D21-808E-311725B9B5AB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Vigésima Novena</t>
        </r>
      </text>
    </comment>
    <comment ref="K15" authorId="0" shapeId="0" xr:uid="{0F1E7D9A-CD49-47A8-9439-AE779B4A1AFD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Cuadragésima Tercera</t>
        </r>
      </text>
    </comment>
  </commentList>
</comments>
</file>

<file path=xl/sharedStrings.xml><?xml version="1.0" encoding="utf-8"?>
<sst xmlns="http://schemas.openxmlformats.org/spreadsheetml/2006/main" count="793" uniqueCount="638">
  <si>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</si>
  <si>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</si>
  <si>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</si>
  <si>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</si>
  <si>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</si>
  <si>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</si>
  <si>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</si>
  <si>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</si>
  <si>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</si>
  <si>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</si>
  <si>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</si>
  <si>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</si>
  <si>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</si>
  <si>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</si>
  <si>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</si>
  <si>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</si>
  <si>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</si>
  <si>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</si>
  <si>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</si>
  <si>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</si>
  <si>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</si>
  <si>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</si>
  <si>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</si>
  <si>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</si>
  <si>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</si>
  <si>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</si>
  <si>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</si>
  <si>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</si>
  <si>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</si>
  <si>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</si>
  <si>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</si>
  <si>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</si>
  <si>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</si>
  <si>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</si>
  <si>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</si>
  <si>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</si>
  <si>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</si>
  <si>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</si>
  <si>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</si>
  <si>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</si>
  <si>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</si>
  <si>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</si>
  <si>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</si>
  <si>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</si>
  <si>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</si>
  <si>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</si>
  <si>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</si>
  <si>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</si>
  <si>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</si>
  <si>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</si>
  <si>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</si>
  <si>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</si>
  <si>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</si>
  <si>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</si>
  <si>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</si>
  <si>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{detalle}</t>
  </si>
  <si>
    <t>{fin del reporte}</t>
  </si>
  <si>
    <t>VALOR</t>
  </si>
  <si>
    <t>razonsocial</t>
  </si>
  <si>
    <t>México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</si>
  <si>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</si>
  <si>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</si>
  <si>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</si>
  <si>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</si>
  <si>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</si>
  <si>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</si>
  <si>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</si>
  <si>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</si>
  <si>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</si>
  <si>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</si>
  <si>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</si>
  <si>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</si>
  <si>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</si>
  <si>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</si>
  <si>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</si>
  <si>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</si>
  <si>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</si>
  <si>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</si>
  <si>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</si>
  <si>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</si>
  <si>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</si>
  <si>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</si>
  <si>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</si>
  <si>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</si>
  <si>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</si>
  <si>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</si>
  <si>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</si>
  <si>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</si>
  <si>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</si>
  <si>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</si>
  <si>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</si>
  <si>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</si>
  <si>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</si>
  <si>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</si>
  <si>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</si>
  <si>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</si>
  <si>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</si>
  <si>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</si>
  <si>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</si>
  <si>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</si>
  <si>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</si>
  <si>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</si>
  <si>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</si>
  <si>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</si>
  <si>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</si>
  <si>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</si>
  <si>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</si>
  <si>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</si>
  <si>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</si>
  <si>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</si>
  <si>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</si>
  <si>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</si>
  <si>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</si>
  <si>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</si>
  <si>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</si>
  <si>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</si>
  <si>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</si>
  <si>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</si>
  <si>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</si>
  <si>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</si>
  <si>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</si>
  <si>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</si>
  <si>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</si>
  <si>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</si>
  <si>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</si>
  <si>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</si>
  <si>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</si>
  <si>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</si>
  <si>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</si>
  <si>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</si>
  <si>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</si>
  <si>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</si>
  <si>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</si>
  <si>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</si>
  <si>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</si>
  <si>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</si>
  <si>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</si>
  <si>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</si>
  <si>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</si>
  <si>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</si>
  <si>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</si>
  <si>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</si>
  <si>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</si>
  <si>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</si>
  <si>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</si>
  <si>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</si>
  <si>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</si>
  <si>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</si>
  <si>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</si>
  <si>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</si>
  <si>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</si>
  <si>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</si>
  <si>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</si>
  <si>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</si>
  <si>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</si>
  <si>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</si>
  <si>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</si>
  <si>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</si>
  <si>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</si>
  <si>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</si>
  <si>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</si>
  <si>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</si>
  <si>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</si>
  <si>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</si>
  <si>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</si>
  <si>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</si>
  <si>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</si>
  <si>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</si>
  <si>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</si>
  <si>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</si>
  <si>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</si>
  <si>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</si>
  <si>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</si>
  <si>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</si>
  <si>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</si>
  <si>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contactocliente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</si>
  <si>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</si>
  <si>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</si>
  <si>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</si>
  <si>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</si>
  <si>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</si>
  <si>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</si>
  <si>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</si>
  <si>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</si>
  <si>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</si>
  <si>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</si>
  <si>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</si>
  <si>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</si>
  <si>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</si>
  <si>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</si>
  <si>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</si>
  <si>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</si>
  <si>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</si>
  <si>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</si>
  <si>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</si>
  <si>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</si>
  <si>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</si>
  <si>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</si>
  <si>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</si>
  <si>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</si>
  <si>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</si>
  <si>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</si>
  <si>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</si>
  <si>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</si>
  <si>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</si>
  <si>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</si>
  <si>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</si>
  <si>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</si>
  <si>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</si>
  <si>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</si>
  <si>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</si>
  <si>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</si>
  <si>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</si>
  <si>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</si>
  <si>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</si>
  <si>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</si>
  <si>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</si>
  <si>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</si>
  <si>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</si>
  <si>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</si>
  <si>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</si>
  <si>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</si>
  <si>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</si>
  <si>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</si>
  <si>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</si>
  <si>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</si>
  <si>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</si>
  <si>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</si>
  <si>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</si>
  <si>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</si>
  <si>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</si>
  <si>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</si>
  <si>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</si>
  <si>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</si>
  <si>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</si>
  <si>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</si>
  <si>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</si>
  <si>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</si>
  <si>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</si>
  <si>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</si>
  <si>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</si>
  <si>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</si>
  <si>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</si>
  <si>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</si>
  <si>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</si>
  <si>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</si>
  <si>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</si>
  <si>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</si>
  <si>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</si>
  <si>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</si>
  <si>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</si>
  <si>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</si>
  <si>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</si>
  <si>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</si>
  <si>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</si>
  <si>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</si>
  <si>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</si>
  <si>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</si>
  <si>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</si>
  <si>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</si>
  <si>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</si>
  <si>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</si>
  <si>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</si>
  <si>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</si>
  <si>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</si>
  <si>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</si>
  <si>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</si>
  <si>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</si>
  <si>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</si>
  <si>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</si>
  <si>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</si>
  <si>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</si>
  <si>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</si>
  <si>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</si>
  <si>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</si>
  <si>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</si>
  <si>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</si>
  <si>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</si>
  <si>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</si>
  <si>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</si>
  <si>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</si>
  <si>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</si>
  <si>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</si>
  <si>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</si>
  <si>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</si>
  <si>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</si>
  <si>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</si>
  <si>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</si>
  <si>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</si>
  <si>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DESCRIPCIÓN Y ESPECIFICACIONES TÉCNICAS</t>
  </si>
  <si>
    <t>UNIDAD</t>
  </si>
  <si>
    <t>CANTIDAD</t>
  </si>
  <si>
    <t>MARCA DEL EQUIPO</t>
  </si>
  <si>
    <t>COSTO</t>
  </si>
  <si>
    <t>IMPORTE (1)</t>
  </si>
  <si>
    <t>IMPORTE (2)</t>
  </si>
  <si>
    <t>CANTIDAD A UTILIZAR, MARCA DEL EQUIPO DE INSTALACIÓN PERMANENTE, COSTO BASICO, E IMPORTES</t>
  </si>
  <si>
    <t>LISTADO DE MATERIALES Y EQUIPOS DE INSTALACION PERMANENTE DE ORIGEN NACIONAL QUE SE REQUIERAN PARA LA</t>
  </si>
  <si>
    <t>EJECUCIÓN DE LOS TRABAJOS CON SU DESCRIPCION Y ESPECIFICACIONES TECNICAS DE CADA UNO DE ELLOS, UNIDAD,</t>
  </si>
  <si>
    <t>COMISION FEDERAL DE ELECTRICIDAD</t>
  </si>
  <si>
    <t>ANEXO</t>
  </si>
  <si>
    <t>AE 2a.1</t>
  </si>
  <si>
    <t>HOJA</t>
  </si>
  <si>
    <t>DE</t>
  </si>
  <si>
    <t>{proveedormaterial}</t>
  </si>
  <si>
    <t>MARCA</t>
  </si>
  <si>
    <t>PAIS DE ORIGEN</t>
  </si>
  <si>
    <t>COSTO EN MONEDA EXTRANJERA</t>
  </si>
  <si>
    <t>COSTO EN MONEDA NACIONAL</t>
  </si>
  <si>
    <t>IMPORTE EN MONEDA EXTRANJERA</t>
  </si>
  <si>
    <t>IMPORTE EN MONEDA NACIONAL</t>
  </si>
  <si>
    <t>LISTADO DE MATERIALES Y EQUIPOS DE INSTALACIÓN PERMANENTE DE ORIGEN EXTRANJERO QUE SE REQUIERAN PARA LA EJECUCION DE LOS TRABAJOS, CON SU DESCRIPCION Y ESPECIFICACIONES TECNICAS DE CADA UNO DE ELLOS, UNIDAD, CANTIDAD A UTILIZAR, MARCA, PAIS DE ORIGEN, COSTO EN MONERA EXTRANJERA Y NACIONAL E IMPORTES</t>
  </si>
  <si>
    <t>AE 2a.2</t>
  </si>
  <si>
    <t>HOJA             DE</t>
  </si>
  <si>
    <t>Referencia, se usa para proveedor o país en algunas dependencias.</t>
  </si>
  <si>
    <t>AE 2b.</t>
  </si>
  <si>
    <t>LISTADO DE LA MANO DE OBRA A UTILIZARSE CON SU CATEGORIA, CANTIDAD A UTILIZAR, UNIDAD E IMPORTES</t>
  </si>
  <si>
    <t>SALARIO REAL</t>
  </si>
  <si>
    <t>IMPORTE</t>
  </si>
  <si>
    <t>CATEGORIA</t>
  </si>
  <si>
    <t>AE 2c.</t>
  </si>
  <si>
    <t>LISTADO DE LA MAQUINARIA Y EQUIPO DE CONSTRUCCION A UTILIZARSE CON SU DESCRIPCION,</t>
  </si>
  <si>
    <t>ESPECIFICACIÓN TÉCNICA, CANTIDAD A UTILIZAR, UNIDAD E IMPORTES</t>
  </si>
  <si>
    <t>COSTO HORARIO</t>
  </si>
  <si>
    <t>S.D.N. TABULADOR CUTERM</t>
  </si>
  <si>
    <t>SALARIOS DE MERCADO</t>
  </si>
  <si>
    <t>FACTOR DE SALARIO REAL</t>
  </si>
  <si>
    <t>SALARIO   REAL</t>
  </si>
  <si>
    <t>AYUDANTE ESPECIALIZADO</t>
  </si>
  <si>
    <t>MO061</t>
  </si>
  <si>
    <t>OFICIAL CARPINTERO DE O. NEGRA</t>
  </si>
  <si>
    <t>MO041</t>
  </si>
  <si>
    <t>MO094</t>
  </si>
  <si>
    <t>MO052</t>
  </si>
  <si>
    <t>MO067</t>
  </si>
  <si>
    <t>OPERADOR DE MAQUINARIA PESADA</t>
  </si>
  <si>
    <t>OFICIAL FIERRERO</t>
  </si>
  <si>
    <t>MO092</t>
  </si>
  <si>
    <t>OFICIAL ALBAÑIL</t>
  </si>
  <si>
    <t>OFICIAL PINTOR</t>
  </si>
  <si>
    <t>MO031</t>
  </si>
  <si>
    <t>MO053</t>
  </si>
  <si>
    <t>OPERADOR DE MAQUINARIA MENOR</t>
  </si>
  <si>
    <t>Salario Base</t>
  </si>
  <si>
    <t>OFICIAL SOLDADOR</t>
  </si>
  <si>
    <t>MO011</t>
  </si>
  <si>
    <t>SOBRESTANTE</t>
  </si>
  <si>
    <t>MO082</t>
  </si>
  <si>
    <t>MO093</t>
  </si>
  <si>
    <t>MO051</t>
  </si>
  <si>
    <t>CABO DE OFICIOS</t>
  </si>
  <si>
    <t>MO021</t>
  </si>
  <si>
    <t>TOPOGRAFO</t>
  </si>
  <si>
    <t>Descripción completa</t>
  </si>
  <si>
    <t>MO091</t>
  </si>
  <si>
    <t>OFICIAL HERRERO</t>
  </si>
  <si>
    <t>AYUDANTE GENERAL</t>
  </si>
  <si>
    <t>PEON</t>
  </si>
  <si>
    <t>MO1000</t>
  </si>
  <si>
    <t>MANO DE OBRA CATEGORÍA 1000</t>
  </si>
  <si>
    <t>MO1001</t>
  </si>
  <si>
    <t>MO1002</t>
  </si>
  <si>
    <t>MO1003</t>
  </si>
  <si>
    <t>MO1004</t>
  </si>
  <si>
    <t>MO1005</t>
  </si>
  <si>
    <t>MO1006</t>
  </si>
  <si>
    <t>MO1007</t>
  </si>
  <si>
    <t>MO1008</t>
  </si>
  <si>
    <t>MO1009</t>
  </si>
  <si>
    <t>MO1010</t>
  </si>
  <si>
    <t>MO1011</t>
  </si>
  <si>
    <t>MO1012</t>
  </si>
  <si>
    <t>MO1013</t>
  </si>
  <si>
    <t>MO1014</t>
  </si>
  <si>
    <t>MO1015</t>
  </si>
  <si>
    <t>MO1016</t>
  </si>
  <si>
    <t>MO1017</t>
  </si>
  <si>
    <t>MO1018</t>
  </si>
  <si>
    <t>MO1019</t>
  </si>
  <si>
    <t>MO1020</t>
  </si>
  <si>
    <t>MO1021</t>
  </si>
  <si>
    <t>MO1022</t>
  </si>
  <si>
    <t>MO1023</t>
  </si>
  <si>
    <t>MO1024</t>
  </si>
  <si>
    <t>MO1025</t>
  </si>
  <si>
    <t>MO1026</t>
  </si>
  <si>
    <t>MO1027</t>
  </si>
  <si>
    <t>MO1028</t>
  </si>
  <si>
    <t>MO1029</t>
  </si>
  <si>
    <t>MO1030</t>
  </si>
  <si>
    <t>MO1031</t>
  </si>
  <si>
    <t>MO1032</t>
  </si>
  <si>
    <t>MO1033</t>
  </si>
  <si>
    <t>MO1034</t>
  </si>
  <si>
    <t>MO1035</t>
  </si>
  <si>
    <t>MO1036</t>
  </si>
  <si>
    <t>MO1037</t>
  </si>
  <si>
    <t>MO1038</t>
  </si>
  <si>
    <t>MO1039</t>
  </si>
  <si>
    <t>MO1040</t>
  </si>
  <si>
    <t>MO1041</t>
  </si>
  <si>
    <t>MO1042</t>
  </si>
  <si>
    <t>MO1043</t>
  </si>
  <si>
    <t>MO1044</t>
  </si>
  <si>
    <t>MO1045</t>
  </si>
  <si>
    <t>MO1046</t>
  </si>
  <si>
    <t>MO1047</t>
  </si>
  <si>
    <t>MO1048</t>
  </si>
  <si>
    <t>MO1049</t>
  </si>
  <si>
    <t>MO1050</t>
  </si>
  <si>
    <t>MO1051</t>
  </si>
  <si>
    <t>MO1052</t>
  </si>
  <si>
    <t>MO1053</t>
  </si>
  <si>
    <t>MO1054</t>
  </si>
  <si>
    <t>MO1055</t>
  </si>
  <si>
    <t>MO1056</t>
  </si>
  <si>
    <t>MO1057</t>
  </si>
  <si>
    <t>MO1058</t>
  </si>
  <si>
    <t>MO1059</t>
  </si>
  <si>
    <t>MO1060</t>
  </si>
  <si>
    <t>MO1061</t>
  </si>
  <si>
    <t>MO1062</t>
  </si>
  <si>
    <t>MO1063</t>
  </si>
  <si>
    <t>MO1064</t>
  </si>
  <si>
    <t>MO1065</t>
  </si>
  <si>
    <t>MO1066</t>
  </si>
  <si>
    <t>MO1067</t>
  </si>
  <si>
    <t>MO1068</t>
  </si>
  <si>
    <t>MO1069</t>
  </si>
  <si>
    <t>MO1070</t>
  </si>
  <si>
    <t>MO1071</t>
  </si>
  <si>
    <t>MO1072</t>
  </si>
  <si>
    <t>MO1073</t>
  </si>
  <si>
    <t>MO1074</t>
  </si>
  <si>
    <t>MO1075</t>
  </si>
  <si>
    <t>MO1076</t>
  </si>
  <si>
    <t>MO1077</t>
  </si>
  <si>
    <t>MO1078</t>
  </si>
  <si>
    <t>MO1079</t>
  </si>
  <si>
    <t>MO1080</t>
  </si>
  <si>
    <t>MO1081</t>
  </si>
  <si>
    <t>MO1082</t>
  </si>
  <si>
    <t>MO1083</t>
  </si>
  <si>
    <t>MO1084</t>
  </si>
  <si>
    <t>MO1085</t>
  </si>
  <si>
    <t>MO1086</t>
  </si>
  <si>
    <t>MO1087</t>
  </si>
  <si>
    <t>MO1088</t>
  </si>
  <si>
    <t>MO1089</t>
  </si>
  <si>
    <t>MO1090</t>
  </si>
  <si>
    <t>MO1091</t>
  </si>
  <si>
    <t>MO1092</t>
  </si>
  <si>
    <t>MO1093</t>
  </si>
  <si>
    <t>MO1094</t>
  </si>
  <si>
    <t>MO1095</t>
  </si>
  <si>
    <t>MO1096</t>
  </si>
  <si>
    <t>MO1097</t>
  </si>
  <si>
    <t>MO1098</t>
  </si>
  <si>
    <t>MO1099</t>
  </si>
  <si>
    <t>MO1100</t>
  </si>
  <si>
    <t>MANO DE OBRA CATEGORÍA 1001</t>
  </si>
  <si>
    <t>MANO DE OBRA CATEGORÍA 1002</t>
  </si>
  <si>
    <t>MANO DE OBRA CATEGORÍA 1003</t>
  </si>
  <si>
    <t>MANO DE OBRA CATEGORÍA 1004</t>
  </si>
  <si>
    <t>MANO DE OBRA CATEGORÍA 1005</t>
  </si>
  <si>
    <t>MANO DE OBRA CATEGORÍA 1006</t>
  </si>
  <si>
    <t>MANO DE OBRA CATEGORÍA 1007</t>
  </si>
  <si>
    <t>MANO DE OBRA CATEGORÍA 1008</t>
  </si>
  <si>
    <t>MANO DE OBRA CATEGORÍA 1009</t>
  </si>
  <si>
    <t>MANO DE OBRA CATEGORÍA 1010</t>
  </si>
  <si>
    <t>MANO DE OBRA CATEGORÍA 1011</t>
  </si>
  <si>
    <t>MANO DE OBRA CATEGORÍA 1012</t>
  </si>
  <si>
    <t>MANO DE OBRA CATEGORÍA 1013</t>
  </si>
  <si>
    <t>MANO DE OBRA CATEGORÍA 1014</t>
  </si>
  <si>
    <t>MANO DE OBRA CATEGORÍA 1015</t>
  </si>
  <si>
    <t>MANO DE OBRA CATEGORÍA 1016</t>
  </si>
  <si>
    <t>MANO DE OBRA CATEGORÍA 1017</t>
  </si>
  <si>
    <t>MANO DE OBRA CATEGORÍA 1018</t>
  </si>
  <si>
    <t>MANO DE OBRA CATEGORÍA 1019</t>
  </si>
  <si>
    <t>MANO DE OBRA CATEGORÍA 1020</t>
  </si>
  <si>
    <t>MANO DE OBRA CATEGORÍA 1021</t>
  </si>
  <si>
    <t>MANO DE OBRA CATEGORÍA 1022</t>
  </si>
  <si>
    <t>MANO DE OBRA CATEGORÍA 1023</t>
  </si>
  <si>
    <t>MANO DE OBRA CATEGORÍA 1024</t>
  </si>
  <si>
    <t>MANO DE OBRA CATEGORÍA 1025</t>
  </si>
  <si>
    <t>MANO DE OBRA CATEGORÍA 1026</t>
  </si>
  <si>
    <t>MANO DE OBRA CATEGORÍA 1027</t>
  </si>
  <si>
    <t>MANO DE OBRA CATEGORÍA 1028</t>
  </si>
  <si>
    <t>MANO DE OBRA CATEGORÍA 1029</t>
  </si>
  <si>
    <t>MANO DE OBRA CATEGORÍA 1030</t>
  </si>
  <si>
    <t>MANO DE OBRA CATEGORÍA 1031</t>
  </si>
  <si>
    <t>MANO DE OBRA CATEGORÍA 1032</t>
  </si>
  <si>
    <t>MANO DE OBRA CATEGORÍA 1033</t>
  </si>
  <si>
    <t>MANO DE OBRA CATEGORÍA 1034</t>
  </si>
  <si>
    <t>MANO DE OBRA CATEGORÍA 1035</t>
  </si>
  <si>
    <t>MANO DE OBRA CATEGORÍA 1036</t>
  </si>
  <si>
    <t>MANO DE OBRA CATEGORÍA 1037</t>
  </si>
  <si>
    <t>MANO DE OBRA CATEGORÍA 1038</t>
  </si>
  <si>
    <t>MANO DE OBRA CATEGORÍA 1039</t>
  </si>
  <si>
    <t>MANO DE OBRA CATEGORÍA 1040</t>
  </si>
  <si>
    <t>MANO DE OBRA CATEGORÍA 1041</t>
  </si>
  <si>
    <t>MANO DE OBRA CATEGORÍA 1042</t>
  </si>
  <si>
    <t>MANO DE OBRA CATEGORÍA 1043</t>
  </si>
  <si>
    <t>MANO DE OBRA CATEGORÍA 1044</t>
  </si>
  <si>
    <t>MANO DE OBRA CATEGORÍA 1045</t>
  </si>
  <si>
    <t>MANO DE OBRA CATEGORÍA 1046</t>
  </si>
  <si>
    <t>MANO DE OBRA CATEGORÍA 1047</t>
  </si>
  <si>
    <t>MANO DE OBRA CATEGORÍA 1048</t>
  </si>
  <si>
    <t>MANO DE OBRA CATEGORÍA 1049</t>
  </si>
  <si>
    <t>MANO DE OBRA CATEGORÍA 1050</t>
  </si>
  <si>
    <t>MANO DE OBRA CATEGORÍA 1051</t>
  </si>
  <si>
    <t>MANO DE OBRA CATEGORÍA 1052</t>
  </si>
  <si>
    <t>MANO DE OBRA CATEGORÍA 1053</t>
  </si>
  <si>
    <t>MANO DE OBRA CATEGORÍA 1054</t>
  </si>
  <si>
    <t>MANO DE OBRA CATEGORÍA 1055</t>
  </si>
  <si>
    <t>MANO DE OBRA CATEGORÍA 1056</t>
  </si>
  <si>
    <t>MANO DE OBRA CATEGORÍA 1057</t>
  </si>
  <si>
    <t>MANO DE OBRA CATEGORÍA 1058</t>
  </si>
  <si>
    <t>MANO DE OBRA CATEGORÍA 1059</t>
  </si>
  <si>
    <t>MANO DE OBRA CATEGORÍA 1060</t>
  </si>
  <si>
    <t>MANO DE OBRA CATEGORÍA 1061</t>
  </si>
  <si>
    <t>MANO DE OBRA CATEGORÍA 1062</t>
  </si>
  <si>
    <t>MANO DE OBRA CATEGORÍA 1063</t>
  </si>
  <si>
    <t>MANO DE OBRA CATEGORÍA 1064</t>
  </si>
  <si>
    <t>MANO DE OBRA CATEGORÍA 1065</t>
  </si>
  <si>
    <t>MANO DE OBRA CATEGORÍA 1066</t>
  </si>
  <si>
    <t>MANO DE OBRA CATEGORÍA 1067</t>
  </si>
  <si>
    <t>MANO DE OBRA CATEGORÍA 1068</t>
  </si>
  <si>
    <t>MANO DE OBRA CATEGORÍA 1069</t>
  </si>
  <si>
    <t>MANO DE OBRA CATEGORÍA 1070</t>
  </si>
  <si>
    <t>MANO DE OBRA CATEGORÍA 1071</t>
  </si>
  <si>
    <t>MANO DE OBRA CATEGORÍA 1072</t>
  </si>
  <si>
    <t>MANO DE OBRA CATEGORÍA 1073</t>
  </si>
  <si>
    <t>MANO DE OBRA CATEGORÍA 1074</t>
  </si>
  <si>
    <t>MANO DE OBRA CATEGORÍA 1075</t>
  </si>
  <si>
    <t>MANO DE OBRA CATEGORÍA 1076</t>
  </si>
  <si>
    <t>MANO DE OBRA CATEGORÍA 1077</t>
  </si>
  <si>
    <t>MANO DE OBRA CATEGORÍA 1078</t>
  </si>
  <si>
    <t>MANO DE OBRA CATEGORÍA 1079</t>
  </si>
  <si>
    <t>MANO DE OBRA CATEGORÍA 1080</t>
  </si>
  <si>
    <t>MANO DE OBRA CATEGORÍA 1081</t>
  </si>
  <si>
    <t>MANO DE OBRA CATEGORÍA 1082</t>
  </si>
  <si>
    <t>MANO DE OBRA CATEGORÍA 1083</t>
  </si>
  <si>
    <t>MANO DE OBRA CATEGORÍA 1084</t>
  </si>
  <si>
    <t>MANO DE OBRA CATEGORÍA 1085</t>
  </si>
  <si>
    <t>MANO DE OBRA CATEGORÍA 1086</t>
  </si>
  <si>
    <t>MANO DE OBRA CATEGORÍA 1087</t>
  </si>
  <si>
    <t>MANO DE OBRA CATEGORÍA 1088</t>
  </si>
  <si>
    <t>MANO DE OBRA CATEGORÍA 1089</t>
  </si>
  <si>
    <t>MANO DE OBRA CATEGORÍA 1090</t>
  </si>
  <si>
    <t>MANO DE OBRA CATEGORÍA 1091</t>
  </si>
  <si>
    <t>MANO DE OBRA CATEGORÍA 1092</t>
  </si>
  <si>
    <t>MANO DE OBRA CATEGORÍA 1093</t>
  </si>
  <si>
    <t>MANO DE OBRA CATEGORÍA 1094</t>
  </si>
  <si>
    <t>MANO DE OBRA CATEGORÍA 1095</t>
  </si>
  <si>
    <t>MANO DE OBRA CATEGORÍA 1096</t>
  </si>
  <si>
    <t>MANO DE OBRA CATEGORÍA 1097</t>
  </si>
  <si>
    <t>MANO DE OBRA CATEGORÍA 1098</t>
  </si>
  <si>
    <t>MANO DE OBRA CATEGORÍA 1099</t>
  </si>
  <si>
    <t>MANO DE OBRA CATEGORÍA 1100</t>
  </si>
  <si>
    <t>AE 9</t>
  </si>
  <si>
    <t>COSTO UNITARIO</t>
  </si>
  <si>
    <t>COMISIÓN FEDERAL DE ELECTRICIDAD</t>
  </si>
  <si>
    <t>Versión de reportes:</t>
  </si>
  <si>
    <t>codigodelaobra</t>
  </si>
  <si>
    <t>Código de la obra.</t>
  </si>
  <si>
    <t>PU2010-OBRA NUEVA 001</t>
  </si>
  <si>
    <t>Se usa para sumarizar los costos por prestaciones mas el salario moneda 1.</t>
  </si>
  <si>
    <t>Se usa para sumarizar los costos por prestaciones mas el salario moneda 2.</t>
  </si>
  <si>
    <t>Cantidad x salario moneda 1.</t>
  </si>
  <si>
    <t>Cantidad x salario moneda 2.</t>
  </si>
  <si>
    <t>cargocontacto</t>
  </si>
  <si>
    <t>telefonocontacto</t>
  </si>
  <si>
    <t>mailcontacto</t>
  </si>
  <si>
    <t>Nombre del contacto del cliente.</t>
  </si>
  <si>
    <t>Cargo del contacto del cliente.</t>
  </si>
  <si>
    <t>Telefono del contacto del cliente.</t>
  </si>
  <si>
    <t>Correo electrónico del contacto del cliente.</t>
  </si>
  <si>
    <t>Correo electrónico del cliente.</t>
  </si>
  <si>
    <t>codigovendedor</t>
  </si>
  <si>
    <t>nombrevendedor</t>
  </si>
  <si>
    <t>cargovendedor</t>
  </si>
  <si>
    <t>telefonovendedor</t>
  </si>
  <si>
    <t>mailvendedor</t>
  </si>
  <si>
    <t>Código del vendedor.</t>
  </si>
  <si>
    <t>Nombre del vendedor.</t>
  </si>
  <si>
    <t>Cargo del vendedor.</t>
  </si>
  <si>
    <t>Teléfono del vendedor.</t>
  </si>
  <si>
    <t>e-mail del vendedor.</t>
  </si>
  <si>
    <t>VENDEDOR-01</t>
  </si>
  <si>
    <t>Gerente de ventas</t>
  </si>
  <si>
    <t>100216-14</t>
  </si>
  <si>
    <t>{tipocombustible}</t>
  </si>
  <si>
    <t>Tipo de combustible.</t>
  </si>
  <si>
    <t>LICITACION No:</t>
  </si>
  <si>
    <t>RELACIÓN DE LOS COSTOS UNITARIOS BÁSICOS</t>
  </si>
  <si>
    <t>Cantidad</t>
  </si>
  <si>
    <t>Documento Complementario</t>
  </si>
  <si>
    <t>Importe Prestaciones</t>
  </si>
  <si>
    <t>CALCULO DE PRESTACIONES DE LA MANO DE OBRA DIRECTA, PARA INCIDENCIA EN EL INDIRECTO (CONTRATO COLECTIVO SUTERM clausula Décima Septima, Vigésima Novena, Cuadragésima Tercera)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</si>
  <si>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</si>
  <si>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</si>
  <si>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</si>
  <si>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</si>
  <si>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SALARIO NOMINAL</t>
  </si>
  <si>
    <t>Terminacion de Obra = 35 dias/365</t>
  </si>
  <si>
    <t xml:space="preserve"> </t>
  </si>
  <si>
    <t>Despensa 28.5%</t>
  </si>
  <si>
    <t>Ayuda Transporte 12.00%</t>
  </si>
  <si>
    <t>Renta de Casa 13.0%</t>
  </si>
  <si>
    <t>Seguro de Vida =$85/30dias</t>
  </si>
  <si>
    <t>RELACION DE MAQUINARIA Y/O EQUIPO DE CONSTRUCCION</t>
  </si>
  <si>
    <t>Clasificación Codificación</t>
  </si>
  <si>
    <t>NOMBRE Y MODELO DE LA MÁQUINA Y EQUIPO CONSTRUCCIÓN</t>
  </si>
  <si>
    <t>FECHA</t>
  </si>
  <si>
    <t>PROPIEDAD</t>
  </si>
  <si>
    <t>No</t>
  </si>
  <si>
    <t>USOS ACTUALES</t>
  </si>
  <si>
    <t>UBICACIÓN FISICA</t>
  </si>
  <si>
    <t>ARRENDADO</t>
  </si>
  <si>
    <t>AT 4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</si>
  <si>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</si>
  <si>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</si>
  <si>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</si>
  <si>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</si>
  <si>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Despensa 34%</t>
  </si>
  <si>
    <t>Ayuda Transporte 18.49%</t>
  </si>
  <si>
    <t>Renta de Casa 16.6%</t>
  </si>
  <si>
    <t>Seguro de Vida =$95/30dias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</si>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</sst>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&quot;$&quot;#,##0.00"/>
    <numFmt numFmtId="165" formatCode="#,##0.000000"/>
    <numFmt numFmtId="166" formatCode="#,##0.00000"/>
    <numFmt numFmtId="167" formatCode="dd/mm/yyyy;@"/>
    <numFmt numFmtId="168" formatCode="0.000000"/>
    <numFmt numFmtId="169" formatCode="0.00000"/>
  </numFmts>
  <fonts count="38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B050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0" tint="-0.49998474074526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7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8" fillId="30" borderId="0" applyNumberFormat="0" applyBorder="0" applyAlignment="0" applyProtection="0"/>
    <xf numFmtId="0" fontId="21" fillId="31" borderId="28" applyNumberFormat="0" applyAlignment="0" applyProtection="0"/>
    <xf numFmtId="0" fontId="23" fillId="32" borderId="31" applyNumberFormat="0" applyAlignment="0" applyProtection="0"/>
    <xf numFmtId="0" fontId="25" fillId="0" borderId="0" applyNumberFormat="0" applyFill="0" applyBorder="0" applyAlignment="0" applyProtection="0"/>
    <xf numFmtId="0" fontId="17" fillId="33" borderId="0" applyNumberFormat="0" applyBorder="0" applyAlignment="0" applyProtection="0"/>
    <xf numFmtId="0" fontId="14" fillId="0" borderId="25" applyNumberFormat="0" applyFill="0" applyAlignment="0" applyProtection="0"/>
    <xf numFmtId="0" fontId="15" fillId="0" borderId="26" applyNumberFormat="0" applyFill="0" applyAlignment="0" applyProtection="0"/>
    <xf numFmtId="0" fontId="16" fillId="0" borderId="27" applyNumberFormat="0" applyFill="0" applyAlignment="0" applyProtection="0"/>
    <xf numFmtId="0" fontId="16" fillId="0" borderId="0" applyNumberFormat="0" applyFill="0" applyBorder="0" applyAlignment="0" applyProtection="0"/>
    <xf numFmtId="0" fontId="19" fillId="34" borderId="28" applyNumberFormat="0" applyAlignment="0" applyProtection="0"/>
    <xf numFmtId="0" fontId="22" fillId="0" borderId="30" applyNumberFormat="0" applyFill="0" applyAlignment="0" applyProtection="0"/>
    <xf numFmtId="0" fontId="1" fillId="0" borderId="0"/>
    <xf numFmtId="0" fontId="1" fillId="35" borderId="32" applyNumberFormat="0" applyFont="0" applyAlignment="0" applyProtection="0"/>
    <xf numFmtId="0" fontId="20" fillId="31" borderId="29" applyNumberFormat="0" applyAlignment="0" applyProtection="0"/>
    <xf numFmtId="0" fontId="2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263">
    <xf numFmtId="0" fontId="0" fillId="0" borderId="0" xfId="0"/>
    <xf numFmtId="0" fontId="2" fillId="0" borderId="0" xfId="0" applyFont="1" applyAlignment="1">
      <alignment horizontal="centerContinuous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3" xfId="0" applyFill="1" applyBorder="1"/>
    <xf numFmtId="0" fontId="4" fillId="4" borderId="1" xfId="0" applyFont="1" applyFill="1" applyBorder="1"/>
    <xf numFmtId="0" fontId="0" fillId="4" borderId="2" xfId="0" applyFill="1" applyBorder="1"/>
    <xf numFmtId="0" fontId="2" fillId="3" borderId="3" xfId="0" applyFont="1" applyFill="1" applyBorder="1"/>
    <xf numFmtId="0" fontId="5" fillId="0" borderId="0" xfId="0" applyFont="1"/>
    <xf numFmtId="0" fontId="5" fillId="0" borderId="7" xfId="0" applyFont="1" applyBorder="1"/>
    <xf numFmtId="0" fontId="0" fillId="0" borderId="8" xfId="0" applyBorder="1"/>
    <xf numFmtId="0" fontId="5" fillId="0" borderId="9" xfId="0" applyFont="1" applyBorder="1"/>
    <xf numFmtId="0" fontId="0" fillId="0" borderId="11" xfId="0" applyBorder="1"/>
    <xf numFmtId="0" fontId="5" fillId="0" borderId="4" xfId="0" applyFont="1" applyBorder="1"/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6" xfId="0" applyBorder="1"/>
    <xf numFmtId="0" fontId="7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7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9" xfId="0" applyFont="1" applyFill="1" applyBorder="1" applyAlignment="1">
      <alignment horizontal="center" vertical="top"/>
    </xf>
    <xf numFmtId="0" fontId="0" fillId="5" borderId="20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8" xfId="0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7" fillId="5" borderId="21" xfId="0" applyFont="1" applyFill="1" applyBorder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3" xfId="0" applyFont="1" applyFill="1" applyBorder="1" applyAlignment="1">
      <alignment horizontal="center" vertical="top"/>
    </xf>
    <xf numFmtId="0" fontId="7" fillId="2" borderId="23" xfId="0" applyFont="1" applyFill="1" applyBorder="1" applyAlignment="1">
      <alignment horizontal="center" vertical="top" wrapText="1"/>
    </xf>
    <xf numFmtId="0" fontId="3" fillId="3" borderId="16" xfId="0" applyFont="1" applyFill="1" applyBorder="1" applyAlignment="1">
      <alignment vertical="top"/>
    </xf>
    <xf numFmtId="0" fontId="3" fillId="3" borderId="18" xfId="0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3" fillId="3" borderId="3" xfId="0" applyFont="1" applyFill="1" applyBorder="1"/>
    <xf numFmtId="0" fontId="2" fillId="3" borderId="2" xfId="0" applyFont="1" applyFill="1" applyBorder="1" applyAlignment="1">
      <alignment vertical="top" wrapText="1"/>
    </xf>
    <xf numFmtId="0" fontId="0" fillId="0" borderId="5" xfId="0" applyBorder="1"/>
    <xf numFmtId="0" fontId="0" fillId="0" borderId="0" xfId="0" applyAlignment="1">
      <alignment horizontal="centerContinuous" vertical="center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10" fillId="0" borderId="8" xfId="0" applyFont="1" applyBorder="1" applyAlignment="1">
      <alignment horizontal="centerContinuous"/>
    </xf>
    <xf numFmtId="0" fontId="11" fillId="0" borderId="7" xfId="0" applyFont="1" applyBorder="1" applyAlignment="1">
      <alignment horizontal="centerContinuous"/>
    </xf>
    <xf numFmtId="0" fontId="9" fillId="0" borderId="7" xfId="0" applyFont="1" applyBorder="1"/>
    <xf numFmtId="0" fontId="2" fillId="0" borderId="7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6" fillId="0" borderId="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2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49" fontId="29" fillId="0" borderId="0" xfId="38" applyNumberFormat="1" applyFont="1"/>
    <xf numFmtId="164" fontId="30" fillId="0" borderId="0" xfId="2" applyNumberFormat="1" applyFont="1"/>
    <xf numFmtId="0" fontId="26" fillId="0" borderId="35" xfId="38" applyFont="1" applyBorder="1"/>
    <xf numFmtId="0" fontId="3" fillId="0" borderId="0" xfId="0" applyFont="1"/>
    <xf numFmtId="0" fontId="5" fillId="0" borderId="0" xfId="43" applyFont="1"/>
    <xf numFmtId="0" fontId="3" fillId="0" borderId="0" xfId="43"/>
    <xf numFmtId="0" fontId="5" fillId="0" borderId="4" xfId="43" applyFont="1" applyBorder="1"/>
    <xf numFmtId="0" fontId="3" fillId="0" borderId="6" xfId="43" applyBorder="1"/>
    <xf numFmtId="0" fontId="3" fillId="0" borderId="4" xfId="43" applyBorder="1"/>
    <xf numFmtId="0" fontId="3" fillId="0" borderId="5" xfId="43" applyBorder="1"/>
    <xf numFmtId="0" fontId="5" fillId="0" borderId="7" xfId="43" applyFont="1" applyBorder="1"/>
    <xf numFmtId="0" fontId="3" fillId="0" borderId="8" xfId="43" applyBorder="1"/>
    <xf numFmtId="0" fontId="9" fillId="0" borderId="7" xfId="43" applyFont="1" applyBorder="1"/>
    <xf numFmtId="0" fontId="2" fillId="0" borderId="7" xfId="43" applyFont="1" applyBorder="1" applyAlignment="1">
      <alignment horizontal="centerContinuous"/>
    </xf>
    <xf numFmtId="0" fontId="2" fillId="0" borderId="8" xfId="43" applyFont="1" applyBorder="1" applyAlignment="1">
      <alignment horizontal="centerContinuous"/>
    </xf>
    <xf numFmtId="0" fontId="3" fillId="0" borderId="7" xfId="43" applyBorder="1"/>
    <xf numFmtId="0" fontId="11" fillId="0" borderId="7" xfId="43" applyFont="1" applyBorder="1" applyAlignment="1">
      <alignment horizontal="centerContinuous"/>
    </xf>
    <xf numFmtId="0" fontId="10" fillId="0" borderId="8" xfId="43" applyFont="1" applyBorder="1" applyAlignment="1">
      <alignment horizontal="centerContinuous"/>
    </xf>
    <xf numFmtId="0" fontId="5" fillId="0" borderId="9" xfId="43" applyFont="1" applyBorder="1"/>
    <xf numFmtId="0" fontId="3" fillId="0" borderId="11" xfId="43" applyBorder="1"/>
    <xf numFmtId="0" fontId="3" fillId="0" borderId="9" xfId="43" applyBorder="1"/>
    <xf numFmtId="0" fontId="6" fillId="0" borderId="4" xfId="43" applyFont="1" applyBorder="1" applyAlignment="1">
      <alignment vertical="center"/>
    </xf>
    <xf numFmtId="0" fontId="6" fillId="0" borderId="6" xfId="43" applyFont="1" applyBorder="1" applyAlignment="1">
      <alignment vertical="center"/>
    </xf>
    <xf numFmtId="0" fontId="6" fillId="0" borderId="7" xfId="43" applyFont="1" applyBorder="1" applyAlignment="1">
      <alignment vertical="center"/>
    </xf>
    <xf numFmtId="0" fontId="6" fillId="0" borderId="8" xfId="43" applyFont="1" applyBorder="1" applyAlignment="1">
      <alignment vertical="center"/>
    </xf>
    <xf numFmtId="0" fontId="5" fillId="0" borderId="22" xfId="43" applyFont="1" applyBorder="1" applyAlignment="1">
      <alignment horizontal="center"/>
    </xf>
    <xf numFmtId="0" fontId="5" fillId="0" borderId="33" xfId="43" applyFont="1" applyBorder="1" applyAlignment="1">
      <alignment horizontal="centerContinuous"/>
    </xf>
    <xf numFmtId="0" fontId="5" fillId="0" borderId="36" xfId="43" applyFont="1" applyBorder="1" applyAlignment="1">
      <alignment horizontal="centerContinuous"/>
    </xf>
    <xf numFmtId="0" fontId="5" fillId="0" borderId="34" xfId="43" applyFont="1" applyBorder="1" applyAlignment="1">
      <alignment horizontal="centerContinuous"/>
    </xf>
    <xf numFmtId="0" fontId="2" fillId="3" borderId="3" xfId="0" applyFont="1" applyFill="1" applyBorder="1" applyAlignment="1">
      <alignment horizontal="left" vertical="top" wrapText="1"/>
    </xf>
    <xf numFmtId="0" fontId="31" fillId="0" borderId="0" xfId="0" applyFont="1" applyAlignment="1">
      <alignment horizontal="right"/>
    </xf>
    <xf numFmtId="0" fontId="31" fillId="0" borderId="0" xfId="0" applyFont="1" applyAlignment="1">
      <alignment horizontal="left"/>
    </xf>
    <xf numFmtId="0" fontId="3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0" fillId="3" borderId="1" xfId="0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3" xfId="0" applyFont="1" applyFill="1" applyBorder="1" applyAlignment="1">
      <alignment vertical="top" wrapText="1"/>
    </xf>
    <xf numFmtId="167" fontId="7" fillId="3" borderId="3" xfId="0" applyNumberFormat="1" applyFont="1" applyFill="1" applyBorder="1" applyAlignment="1">
      <alignment vertical="top" wrapText="1"/>
    </xf>
    <xf numFmtId="167" fontId="7" fillId="3" borderId="18" xfId="0" applyNumberFormat="1" applyFont="1" applyFill="1" applyBorder="1" applyAlignment="1">
      <alignment vertical="top" wrapText="1"/>
    </xf>
    <xf numFmtId="0" fontId="0" fillId="0" borderId="0" xfId="0" applyAlignment="1">
      <alignment horizontal="justify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6" fillId="0" borderId="37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0" fillId="0" borderId="37" xfId="0" applyBorder="1"/>
    <xf numFmtId="0" fontId="2" fillId="0" borderId="38" xfId="0" applyFont="1" applyBorder="1" applyAlignment="1">
      <alignment horizontal="centerContinuous"/>
    </xf>
    <xf numFmtId="0" fontId="0" fillId="0" borderId="38" xfId="0" applyBorder="1"/>
    <xf numFmtId="0" fontId="0" fillId="0" borderId="39" xfId="0" applyBorder="1"/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7" xfId="0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8" xfId="0" applyFont="1" applyBorder="1" applyAlignment="1">
      <alignment horizontal="centerContinuous"/>
    </xf>
    <xf numFmtId="0" fontId="5" fillId="0" borderId="8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38" xfId="0" applyFont="1" applyBorder="1" applyAlignment="1">
      <alignment horizontal="centerContinuous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43" applyFont="1" applyBorder="1" applyAlignment="1">
      <alignment horizontal="centerContinuous"/>
    </xf>
    <xf numFmtId="0" fontId="0" fillId="0" borderId="10" xfId="0" applyBorder="1"/>
    <xf numFmtId="0" fontId="3" fillId="0" borderId="10" xfId="43" applyBorder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4" fillId="3" borderId="3" xfId="0" applyFont="1" applyFill="1" applyBorder="1"/>
    <xf numFmtId="0" fontId="35" fillId="3" borderId="3" xfId="0" applyFont="1" applyFill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centerContinuous"/>
    </xf>
    <xf numFmtId="0" fontId="5" fillId="0" borderId="0" xfId="0" applyFont="1" applyAlignment="1">
      <alignment horizontal="justify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5" fillId="0" borderId="5" xfId="0" applyFont="1" applyBorder="1"/>
    <xf numFmtId="0" fontId="11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10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36" fillId="0" borderId="38" xfId="0" applyFont="1" applyBorder="1" applyAlignment="1">
      <alignment horizontal="center" vertical="center"/>
    </xf>
    <xf numFmtId="0" fontId="36" fillId="0" borderId="38" xfId="0" applyFont="1" applyBorder="1" applyAlignment="1">
      <alignment horizontal="center"/>
    </xf>
    <xf numFmtId="0" fontId="5" fillId="0" borderId="39" xfId="0" applyFont="1" applyBorder="1"/>
    <xf numFmtId="0" fontId="6" fillId="0" borderId="39" xfId="0" applyFont="1" applyBorder="1" applyAlignment="1">
      <alignment vertical="center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justify" vertical="top" wrapText="1"/>
    </xf>
    <xf numFmtId="168" fontId="0" fillId="0" borderId="0" xfId="0" applyNumberFormat="1" applyAlignment="1">
      <alignment horizontal="left" vertical="top" wrapText="1"/>
    </xf>
    <xf numFmtId="167" fontId="0" fillId="0" borderId="0" xfId="0" applyNumberFormat="1" applyAlignment="1">
      <alignment horizontal="left" vertical="top" wrapText="1"/>
    </xf>
    <xf numFmtId="169" fontId="0" fillId="0" borderId="0" xfId="0" applyNumberFormat="1" applyAlignment="1">
      <alignment horizontal="left" vertical="top" wrapText="1"/>
    </xf>
    <xf numFmtId="164" fontId="0" fillId="0" borderId="0" xfId="0" applyNumberFormat="1" applyAlignment="1">
      <alignment horizontal="center" vertical="top"/>
    </xf>
    <xf numFmtId="16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right"/>
    </xf>
    <xf numFmtId="166" fontId="0" fillId="0" borderId="0" xfId="0" applyNumberFormat="1" applyAlignment="1">
      <alignment horizontal="right" vertical="top"/>
    </xf>
    <xf numFmtId="0" fontId="0" fillId="0" borderId="0" xfId="0" applyAlignment="1">
      <alignment horizontal="right" vertical="top"/>
    </xf>
    <xf numFmtId="44" fontId="0" fillId="0" borderId="0" xfId="0" applyNumberFormat="1" applyAlignment="1">
      <alignment horizontal="right" vertical="top"/>
    </xf>
    <xf numFmtId="0" fontId="37" fillId="0" borderId="0" xfId="43" applyFont="1"/>
    <xf numFmtId="49" fontId="37" fillId="0" borderId="0" xfId="43" applyNumberFormat="1" applyFont="1" applyAlignment="1">
      <alignment vertical="top"/>
    </xf>
    <xf numFmtId="0" fontId="37" fillId="0" borderId="0" xfId="43" applyFont="1" applyAlignment="1">
      <alignment horizontal="centerContinuous" vertical="top"/>
    </xf>
    <xf numFmtId="0" fontId="37" fillId="0" borderId="0" xfId="43" applyFont="1" applyAlignment="1">
      <alignment vertical="top"/>
    </xf>
    <xf numFmtId="164" fontId="37" fillId="0" borderId="0" xfId="43" applyNumberFormat="1" applyFont="1" applyAlignment="1">
      <alignment horizontal="right" vertical="top"/>
    </xf>
    <xf numFmtId="0" fontId="37" fillId="0" borderId="0" xfId="0" applyFont="1" applyAlignment="1">
      <alignment horizontal="right"/>
    </xf>
    <xf numFmtId="0" fontId="2" fillId="3" borderId="16" xfId="0" applyFont="1" applyFill="1" applyBorder="1" applyAlignment="1">
      <alignment vertical="top" wrapText="1"/>
    </xf>
    <xf numFmtId="49" fontId="2" fillId="3" borderId="3" xfId="0" applyNumberFormat="1" applyFont="1" applyFill="1" applyBorder="1" applyAlignment="1">
      <alignment vertical="top" wrapText="1"/>
    </xf>
    <xf numFmtId="0" fontId="2" fillId="3" borderId="3" xfId="43" applyFont="1" applyFill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justify" vertical="top" wrapText="1"/>
    </xf>
    <xf numFmtId="0" fontId="5" fillId="0" borderId="13" xfId="0" applyFont="1" applyBorder="1" applyAlignment="1">
      <alignment horizontal="center" vertical="center"/>
    </xf>
    <xf numFmtId="0" fontId="3" fillId="0" borderId="24" xfId="0" applyFont="1" applyBorder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4" xfId="0" applyBorder="1"/>
    <xf numFmtId="0" fontId="3" fillId="0" borderId="9" xfId="0" applyFont="1" applyBorder="1"/>
    <xf numFmtId="0" fontId="3" fillId="0" borderId="11" xfId="0" applyFont="1" applyBorder="1"/>
    <xf numFmtId="0" fontId="3" fillId="0" borderId="10" xfId="0" applyFont="1" applyBorder="1"/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37" fillId="0" borderId="0" xfId="43" applyFont="1" applyAlignment="1">
      <alignment horizontal="justify" vertical="top" wrapText="1"/>
    </xf>
    <xf numFmtId="0" fontId="9" fillId="0" borderId="33" xfId="43" applyFont="1" applyBorder="1" applyAlignment="1">
      <alignment horizontal="center" vertical="center"/>
    </xf>
    <xf numFmtId="0" fontId="9" fillId="0" borderId="36" xfId="43" applyFont="1" applyBorder="1" applyAlignment="1">
      <alignment horizontal="center" vertical="center"/>
    </xf>
    <xf numFmtId="0" fontId="9" fillId="0" borderId="34" xfId="43" applyFont="1" applyBorder="1" applyAlignment="1">
      <alignment horizontal="center" vertical="center"/>
    </xf>
    <xf numFmtId="0" fontId="5" fillId="0" borderId="4" xfId="43" applyFont="1" applyBorder="1" applyAlignment="1">
      <alignment horizontal="center" vertical="center" wrapText="1"/>
    </xf>
    <xf numFmtId="0" fontId="5" fillId="0" borderId="6" xfId="43" applyFont="1" applyBorder="1" applyAlignment="1">
      <alignment horizontal="center" vertical="center" wrapText="1"/>
    </xf>
    <xf numFmtId="0" fontId="5" fillId="0" borderId="7" xfId="43" applyFont="1" applyBorder="1" applyAlignment="1">
      <alignment horizontal="center" vertical="center" wrapText="1"/>
    </xf>
    <xf numFmtId="0" fontId="5" fillId="0" borderId="8" xfId="43" applyFont="1" applyBorder="1" applyAlignment="1">
      <alignment horizontal="center" vertical="center" wrapText="1"/>
    </xf>
    <xf numFmtId="0" fontId="5" fillId="0" borderId="7" xfId="43" applyFont="1" applyBorder="1" applyAlignment="1">
      <alignment horizontal="justify" vertical="top" wrapText="1"/>
    </xf>
    <xf numFmtId="0" fontId="5" fillId="0" borderId="0" xfId="43" applyFont="1" applyAlignment="1">
      <alignment horizontal="justify" vertical="top" wrapText="1"/>
    </xf>
    <xf numFmtId="0" fontId="5" fillId="0" borderId="8" xfId="43" applyFont="1" applyBorder="1" applyAlignment="1">
      <alignment horizontal="justify" vertical="top" wrapText="1"/>
    </xf>
    <xf numFmtId="0" fontId="3" fillId="0" borderId="10" xfId="0" applyFont="1" applyBorder="1" applyAlignment="1">
      <alignment wrapText="1"/>
    </xf>
  </cellXfs>
  <cellStyles count="46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Calculation" xfId="28" xr:uid="{00000000-0005-0000-0000-000019000000}"/>
    <cellStyle name="Check Cell" xfId="29" xr:uid="{00000000-0005-0000-0000-00001A000000}"/>
    <cellStyle name="Explanatory Text" xfId="30" xr:uid="{00000000-0005-0000-0000-00001B000000}"/>
    <cellStyle name="Good" xfId="31" xr:uid="{00000000-0005-0000-0000-00001C000000}"/>
    <cellStyle name="Heading 1" xfId="32" xr:uid="{00000000-0005-0000-0000-00001D000000}"/>
    <cellStyle name="Heading 2" xfId="33" xr:uid="{00000000-0005-0000-0000-00001E000000}"/>
    <cellStyle name="Heading 3" xfId="34" xr:uid="{00000000-0005-0000-0000-00001F000000}"/>
    <cellStyle name="Heading 4" xfId="35" xr:uid="{00000000-0005-0000-0000-000020000000}"/>
    <cellStyle name="Hipervínculo" xfId="1" builtinId="8"/>
    <cellStyle name="Input" xfId="36" xr:uid="{00000000-0005-0000-0000-000022000000}"/>
    <cellStyle name="Linked Cell" xfId="37" xr:uid="{00000000-0005-0000-0000-000023000000}"/>
    <cellStyle name="Millares 2" xfId="44" xr:uid="{00000000-0005-0000-0000-000024000000}"/>
    <cellStyle name="Moneda" xfId="2" builtinId="4"/>
    <cellStyle name="Normal" xfId="0" builtinId="0" customBuiltin="1"/>
    <cellStyle name="Normal 2" xfId="43" xr:uid="{00000000-0005-0000-0000-000027000000}"/>
    <cellStyle name="Normal 2 2" xfId="45" xr:uid="{00000000-0005-0000-0000-000028000000}"/>
    <cellStyle name="Normal_N_Tabulador Salarios" xfId="38" xr:uid="{00000000-0005-0000-0000-000029000000}"/>
    <cellStyle name="Note" xfId="39" xr:uid="{00000000-0005-0000-0000-00002A000000}"/>
    <cellStyle name="Output" xfId="40" xr:uid="{00000000-0005-0000-0000-00002B000000}"/>
    <cellStyle name="Title" xfId="41" xr:uid="{00000000-0005-0000-0000-00002C000000}"/>
    <cellStyle name="Warning Text" xfId="42" xr:uid="{00000000-0005-0000-0000-00002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771524</xdr:colOff>
      <xdr:row>1</xdr:row>
      <xdr:rowOff>93258</xdr:rowOff>
    </xdr:from>
    <xdr:to>
      <xdr:col>2</xdr:col>
      <xdr:colOff>866775</xdr:colOff>
      <xdr:row>5</xdr:row>
      <xdr:rowOff>47642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71524" y="236133"/>
          <a:ext cx="1657351" cy="602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114300</xdr:rowOff>
    </xdr:from>
    <xdr:to>
      <xdr:col>1</xdr:col>
      <xdr:colOff>1390651</xdr:colOff>
      <xdr:row>5</xdr:row>
      <xdr:rowOff>87734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E1277F8D-F40A-4BEF-B8F2-7A0F3C32BAD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66700" y="266700"/>
          <a:ext cx="1657351" cy="602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76200</xdr:rowOff>
    </xdr:from>
    <xdr:to>
      <xdr:col>1</xdr:col>
      <xdr:colOff>1861185</xdr:colOff>
      <xdr:row>0</xdr:row>
      <xdr:rowOff>78867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76200"/>
          <a:ext cx="22669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361950</xdr:colOff>
      <xdr:row>1</xdr:row>
      <xdr:rowOff>66675</xdr:rowOff>
    </xdr:from>
    <xdr:to>
      <xdr:col>1</xdr:col>
      <xdr:colOff>1400176</xdr:colOff>
      <xdr:row>5</xdr:row>
      <xdr:rowOff>97259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id="{2F21EB4E-A8E8-4422-8E23-2D18524345D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61950" y="209550"/>
          <a:ext cx="1657351" cy="602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1</xdr:col>
      <xdr:colOff>1813180</xdr:colOff>
      <xdr:row>0</xdr:row>
      <xdr:rowOff>116967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114300"/>
          <a:ext cx="221932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438150</xdr:colOff>
      <xdr:row>1</xdr:row>
      <xdr:rowOff>66675</xdr:rowOff>
    </xdr:from>
    <xdr:to>
      <xdr:col>1</xdr:col>
      <xdr:colOff>1381126</xdr:colOff>
      <xdr:row>5</xdr:row>
      <xdr:rowOff>97259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B966B316-8223-48A8-B661-C6C0484E801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38150" y="209550"/>
          <a:ext cx="1657351" cy="602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1</xdr:row>
      <xdr:rowOff>66675</xdr:rowOff>
    </xdr:from>
    <xdr:to>
      <xdr:col>1</xdr:col>
      <xdr:colOff>1457326</xdr:colOff>
      <xdr:row>5</xdr:row>
      <xdr:rowOff>97259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D65ED164-4BDD-426B-9C15-AD30F0F8086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81000" y="209550"/>
          <a:ext cx="1657351" cy="602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1</xdr:row>
      <xdr:rowOff>66675</xdr:rowOff>
    </xdr:from>
    <xdr:to>
      <xdr:col>1</xdr:col>
      <xdr:colOff>1476376</xdr:colOff>
      <xdr:row>5</xdr:row>
      <xdr:rowOff>97259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81641BD5-763C-4CFA-9724-65273072B24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00050" y="209550"/>
          <a:ext cx="1657351" cy="602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47625</xdr:colOff>
      <xdr:row>4</xdr:row>
      <xdr:rowOff>57150</xdr:rowOff>
    </xdr:from>
    <xdr:to>
      <xdr:col>11</xdr:col>
      <xdr:colOff>857251</xdr:colOff>
      <xdr:row>8</xdr:row>
      <xdr:rowOff>87734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E046083D-54B8-424A-85C0-3F2A2CC146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067800" y="628650"/>
          <a:ext cx="1657351" cy="602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4875BC88-E8C3-4123-B9FB-D704A2CD88D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57150</xdr:colOff>
      <xdr:row>4</xdr:row>
      <xdr:rowOff>38100</xdr:rowOff>
    </xdr:from>
    <xdr:to>
      <xdr:col>11</xdr:col>
      <xdr:colOff>866776</xdr:colOff>
      <xdr:row>8</xdr:row>
      <xdr:rowOff>68684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EE06BAE9-49FD-45E1-8932-C62DA6333EB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077325" y="609600"/>
          <a:ext cx="1657351" cy="602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1</xdr:row>
      <xdr:rowOff>104775</xdr:rowOff>
    </xdr:from>
    <xdr:to>
      <xdr:col>1</xdr:col>
      <xdr:colOff>1038226</xdr:colOff>
      <xdr:row>5</xdr:row>
      <xdr:rowOff>49634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04B7EC90-0066-4D08-A943-8310BC25A23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71475" y="276225"/>
          <a:ext cx="1657351" cy="6020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ODATA2012/Reportes/Estandar/Insumos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  <sheetName val="l)Relación de Maquinaria2 (E)"/>
      <sheetName val="m)Relación de Maquinaria3 (E)"/>
    </sheetNames>
    <sheetDataSet>
      <sheetData sheetId="0">
        <row r="6">
          <cell r="C6" t="str">
            <v>Neodata, S.A. de C.V.</v>
          </cell>
        </row>
        <row r="17">
          <cell r="C17" t="str">
            <v>JORGE L. DÁVALOS MICELI</v>
          </cell>
        </row>
        <row r="20">
          <cell r="C20" t="str">
            <v>Sistema de Comunicaciones y Transportes, Sistema de Transporte Colectivo Metro, Administración General de Recursos, Línea 12 (Línea Dorada)</v>
          </cell>
        </row>
        <row r="34">
          <cell r="C34">
            <v>40017</v>
          </cell>
        </row>
        <row r="35">
          <cell r="C35" t="str">
            <v>2009/0257-0001</v>
          </cell>
        </row>
        <row r="39">
          <cell r="C39" t="str">
    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    </cell>
        </row>
        <row r="40">
          <cell r="C40" t="str">
            <v>Tramo de Barranca del Muerto a Tlahuac.</v>
          </cell>
        </row>
        <row r="42">
          <cell r="C42" t="str">
            <v>México</v>
          </cell>
        </row>
        <row r="43">
          <cell r="C43" t="str">
            <v>Distrito Federal</v>
          </cell>
        </row>
        <row r="54">
          <cell r="C54">
            <v>40026</v>
          </cell>
        </row>
        <row r="55">
          <cell r="C55">
            <v>40178</v>
          </cell>
        </row>
        <row r="60">
          <cell r="C60">
            <v>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topLeftCell="A3" zoomScaleNormal="100" workbookViewId="0">
      <selection activeCell="C44" sqref="C44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A1" s="107"/>
      <c r="B1" s="98" t="s">
        <v>563</v>
      </c>
      <c r="C1" s="99" t="s">
        <v>591</v>
      </c>
    </row>
    <row r="2" spans="1:3" ht="12.75" customHeight="1" x14ac:dyDescent="0.2">
      <c r="A2" s="37" t="s">
        <v>0</v>
      </c>
      <c r="B2" s="37"/>
      <c r="C2" s="38"/>
    </row>
    <row r="3" spans="1:3" ht="12.75" customHeight="1" x14ac:dyDescent="0.15">
      <c r="A3" s="39"/>
      <c r="B3" s="39"/>
      <c r="C3" s="39"/>
    </row>
    <row r="4" spans="1:3" ht="12.75" customHeight="1" x14ac:dyDescent="0.15">
      <c r="A4" s="26" t="s">
        <v>97</v>
      </c>
      <c r="B4" s="40" t="s">
        <v>2</v>
      </c>
      <c r="C4" s="41" t="s">
        <v>57</v>
      </c>
    </row>
    <row r="5" spans="1:3" ht="12.75" customHeight="1" x14ac:dyDescent="0.15">
      <c r="A5" s="30" t="s">
        <v>3</v>
      </c>
      <c r="B5" s="27"/>
      <c r="C5" s="22"/>
    </row>
    <row r="6" spans="1:3" ht="12.75" customHeight="1" x14ac:dyDescent="0.15">
      <c r="A6" s="42" t="s">
        <v>58</v>
      </c>
      <c r="B6" s="28" t="s">
        <v>4</v>
      </c>
      <c r="C6" s="185" t="s">
        <v>629</v>
      </c>
    </row>
    <row r="7" spans="1:3" ht="12.75" customHeight="1" x14ac:dyDescent="0.15">
      <c r="A7" s="36" t="s">
        <v>60</v>
      </c>
      <c r="B7" s="29" t="s">
        <v>5</v>
      </c>
      <c r="C7" s="104" t="s">
        <v>630</v>
      </c>
    </row>
    <row r="8" spans="1:3" ht="12.75" customHeight="1" x14ac:dyDescent="0.15">
      <c r="A8" s="36" t="s">
        <v>61</v>
      </c>
      <c r="B8" s="29" t="s">
        <v>6</v>
      </c>
      <c r="C8" s="104" t="s">
        <v>631</v>
      </c>
    </row>
    <row r="9" spans="1:3" ht="12.75" customHeight="1" x14ac:dyDescent="0.15">
      <c r="A9" s="36" t="s">
        <v>62</v>
      </c>
      <c r="B9" s="29" t="s">
        <v>7</v>
      </c>
      <c r="C9" s="104" t="s">
        <v>59</v>
      </c>
    </row>
    <row r="10" spans="1:3" ht="12.75" customHeight="1" x14ac:dyDescent="0.15">
      <c r="A10" s="29" t="s">
        <v>73</v>
      </c>
      <c r="B10" s="36" t="s">
        <v>86</v>
      </c>
      <c r="C10" s="104" t="s">
        <v>636</v>
      </c>
    </row>
    <row r="11" spans="1:3" ht="12.75" customHeight="1" x14ac:dyDescent="0.15">
      <c r="A11" s="29" t="s">
        <v>74</v>
      </c>
      <c r="B11" s="29" t="s">
        <v>8</v>
      </c>
      <c r="C11" s="104" t="s">
        <v>632</v>
      </c>
    </row>
    <row r="12" spans="1:3" ht="12.75" customHeight="1" x14ac:dyDescent="0.15">
      <c r="A12" s="29" t="s">
        <v>75</v>
      </c>
      <c r="B12" s="29" t="s">
        <v>9</v>
      </c>
      <c r="C12" s="104" t="s">
        <v>633</v>
      </c>
    </row>
    <row r="13" spans="1:3" ht="12.75" customHeight="1" x14ac:dyDescent="0.15">
      <c r="A13" s="29" t="s">
        <v>76</v>
      </c>
      <c r="B13" s="29" t="s">
        <v>10</v>
      </c>
      <c r="C13" s="20" t="s">
        <v>634</v>
      </c>
    </row>
    <row r="14" spans="1:3" ht="12.75" customHeight="1" x14ac:dyDescent="0.15">
      <c r="A14" s="36" t="s">
        <v>64</v>
      </c>
      <c r="B14" s="29" t="s">
        <v>11</v>
      </c>
      <c r="C14" s="186">
        <v>1234567</v>
      </c>
    </row>
    <row r="15" spans="1:3" ht="12.75" customHeight="1" x14ac:dyDescent="0.15">
      <c r="A15" s="36" t="s">
        <v>65</v>
      </c>
      <c r="B15" s="29" t="s">
        <v>12</v>
      </c>
      <c r="C15" s="186">
        <v>12345678</v>
      </c>
    </row>
    <row r="16" spans="1:3" ht="12.75" customHeight="1" x14ac:dyDescent="0.15">
      <c r="A16" s="36" t="s">
        <v>66</v>
      </c>
      <c r="B16" s="29" t="s">
        <v>13</v>
      </c>
      <c r="C16" s="186">
        <v>123456789</v>
      </c>
    </row>
    <row r="17" spans="1:3" ht="12.75" customHeight="1" x14ac:dyDescent="0.15">
      <c r="A17" s="36" t="s">
        <v>63</v>
      </c>
      <c r="B17" s="29" t="s">
        <v>14</v>
      </c>
      <c r="C17" s="104" t="s">
        <v>635</v>
      </c>
    </row>
    <row r="18" spans="1:3" ht="12.75" customHeight="1" x14ac:dyDescent="0.15">
      <c r="A18" s="36" t="s">
        <v>67</v>
      </c>
      <c r="B18" s="29" t="s">
        <v>15</v>
      </c>
      <c r="C18" s="104" t="s">
        <v>96</v>
      </c>
    </row>
    <row r="19" spans="1:3" ht="12.75" customHeight="1" x14ac:dyDescent="0.15">
      <c r="A19" s="30" t="s">
        <v>131</v>
      </c>
      <c r="B19" s="31"/>
      <c r="C19" s="22"/>
    </row>
    <row r="20" spans="1:3" ht="25.5" x14ac:dyDescent="0.15">
      <c r="A20" s="36" t="s">
        <v>102</v>
      </c>
      <c r="B20" s="36" t="s">
        <v>70</v>
      </c>
      <c r="C20" s="97" t="s">
        <v>562</v>
      </c>
    </row>
    <row r="21" spans="1:3" ht="12.75" customHeight="1" x14ac:dyDescent="0.15">
      <c r="A21" s="29" t="s">
        <v>69</v>
      </c>
      <c r="B21" s="29" t="s">
        <v>71</v>
      </c>
      <c r="C21" s="19" t="s">
        <v>78</v>
      </c>
    </row>
    <row r="22" spans="1:3" ht="12.75" customHeight="1" x14ac:dyDescent="0.15">
      <c r="A22" s="29" t="s">
        <v>77</v>
      </c>
      <c r="B22" s="29" t="s">
        <v>72</v>
      </c>
      <c r="C22" s="19" t="s">
        <v>79</v>
      </c>
    </row>
    <row r="23" spans="1:3" ht="12.75" customHeight="1" x14ac:dyDescent="0.15">
      <c r="A23" s="29" t="s">
        <v>164</v>
      </c>
      <c r="B23" s="29" t="s">
        <v>165</v>
      </c>
      <c r="C23" s="19" t="s">
        <v>165</v>
      </c>
    </row>
    <row r="24" spans="1:3" ht="12.75" customHeight="1" x14ac:dyDescent="0.15">
      <c r="A24" s="29" t="s">
        <v>166</v>
      </c>
      <c r="B24" s="29" t="s">
        <v>167</v>
      </c>
      <c r="C24" s="19" t="s">
        <v>167</v>
      </c>
    </row>
    <row r="25" spans="1:3" ht="12.75" customHeight="1" x14ac:dyDescent="0.15">
      <c r="A25" s="29" t="s">
        <v>168</v>
      </c>
      <c r="B25" s="29" t="s">
        <v>169</v>
      </c>
      <c r="C25" s="19" t="s">
        <v>169</v>
      </c>
    </row>
    <row r="26" spans="1:3" ht="12.75" customHeight="1" x14ac:dyDescent="0.15">
      <c r="A26" s="29" t="s">
        <v>170</v>
      </c>
      <c r="B26" s="29" t="s">
        <v>171</v>
      </c>
      <c r="C26" s="19" t="s">
        <v>171</v>
      </c>
    </row>
    <row r="27" spans="1:3" ht="12.75" customHeight="1" x14ac:dyDescent="0.15">
      <c r="A27" s="29" t="s">
        <v>172</v>
      </c>
      <c r="B27" s="29" t="s">
        <v>173</v>
      </c>
      <c r="C27" s="19" t="s">
        <v>173</v>
      </c>
    </row>
    <row r="28" spans="1:3" ht="12.75" customHeight="1" x14ac:dyDescent="0.15">
      <c r="A28" s="29" t="s">
        <v>174</v>
      </c>
      <c r="B28" s="36" t="s">
        <v>578</v>
      </c>
      <c r="C28" s="104" t="s">
        <v>578</v>
      </c>
    </row>
    <row r="29" spans="1:3" ht="12.75" customHeight="1" x14ac:dyDescent="0.15">
      <c r="A29" s="102" t="s">
        <v>175</v>
      </c>
      <c r="B29" s="29" t="s">
        <v>574</v>
      </c>
      <c r="C29" s="104" t="s">
        <v>574</v>
      </c>
    </row>
    <row r="30" spans="1:3" ht="12.75" customHeight="1" x14ac:dyDescent="0.15">
      <c r="A30" s="44" t="s">
        <v>571</v>
      </c>
      <c r="B30" s="29" t="s">
        <v>575</v>
      </c>
      <c r="C30" s="103" t="s">
        <v>575</v>
      </c>
    </row>
    <row r="31" spans="1:3" ht="12.75" customHeight="1" x14ac:dyDescent="0.15">
      <c r="A31" s="102" t="s">
        <v>572</v>
      </c>
      <c r="B31" s="29" t="s">
        <v>576</v>
      </c>
      <c r="C31" s="103" t="s">
        <v>576</v>
      </c>
    </row>
    <row r="32" spans="1:3" ht="12.75" customHeight="1" x14ac:dyDescent="0.15">
      <c r="A32" s="44" t="s">
        <v>573</v>
      </c>
      <c r="B32" s="29" t="s">
        <v>577</v>
      </c>
      <c r="C32" s="103" t="s">
        <v>577</v>
      </c>
    </row>
    <row r="33" spans="1:3" ht="12.75" customHeight="1" x14ac:dyDescent="0.15">
      <c r="A33" s="30" t="s">
        <v>16</v>
      </c>
      <c r="B33" s="31"/>
      <c r="C33" s="22"/>
    </row>
    <row r="34" spans="1:3" ht="12.75" customHeight="1" x14ac:dyDescent="0.15">
      <c r="A34" s="36" t="s">
        <v>80</v>
      </c>
      <c r="B34" s="29" t="s">
        <v>17</v>
      </c>
      <c r="C34" s="105">
        <v>40017</v>
      </c>
    </row>
    <row r="35" spans="1:3" ht="12.75" customHeight="1" x14ac:dyDescent="0.15">
      <c r="A35" s="36" t="s">
        <v>82</v>
      </c>
      <c r="B35" s="29" t="s">
        <v>18</v>
      </c>
      <c r="C35" s="35" t="s">
        <v>81</v>
      </c>
    </row>
    <row r="36" spans="1:3" ht="12.75" customHeight="1" x14ac:dyDescent="0.15">
      <c r="A36" s="36" t="s">
        <v>191</v>
      </c>
      <c r="B36" s="36" t="s">
        <v>87</v>
      </c>
      <c r="C36" s="19" t="s">
        <v>88</v>
      </c>
    </row>
    <row r="37" spans="1:3" ht="12.75" customHeight="1" x14ac:dyDescent="0.15">
      <c r="A37" s="30" t="s">
        <v>19</v>
      </c>
      <c r="B37" s="31"/>
      <c r="C37" s="23"/>
    </row>
    <row r="38" spans="1:3" ht="12.75" customHeight="1" x14ac:dyDescent="0.15">
      <c r="A38" s="100" t="s">
        <v>564</v>
      </c>
      <c r="B38" s="101" t="s">
        <v>565</v>
      </c>
      <c r="C38" s="97" t="s">
        <v>566</v>
      </c>
    </row>
    <row r="39" spans="1:3" ht="140.25" x14ac:dyDescent="0.15">
      <c r="A39" s="36" t="s">
        <v>68</v>
      </c>
      <c r="B39" s="29" t="s">
        <v>20</v>
      </c>
      <c r="C39" s="47" t="s">
        <v>278</v>
      </c>
    </row>
    <row r="40" spans="1:3" ht="12.75" customHeight="1" x14ac:dyDescent="0.15">
      <c r="A40" s="36" t="s">
        <v>176</v>
      </c>
      <c r="B40" s="29" t="s">
        <v>21</v>
      </c>
      <c r="C40" s="104" t="s">
        <v>137</v>
      </c>
    </row>
    <row r="41" spans="1:3" ht="12.75" customHeight="1" x14ac:dyDescent="0.15">
      <c r="A41" s="36" t="s">
        <v>177</v>
      </c>
      <c r="B41" s="29" t="s">
        <v>178</v>
      </c>
      <c r="C41" s="104" t="s">
        <v>178</v>
      </c>
    </row>
    <row r="42" spans="1:3" ht="12.75" customHeight="1" x14ac:dyDescent="0.15">
      <c r="A42" s="36" t="s">
        <v>83</v>
      </c>
      <c r="B42" s="29" t="s">
        <v>22</v>
      </c>
      <c r="C42" s="104" t="s">
        <v>59</v>
      </c>
    </row>
    <row r="43" spans="1:3" ht="12.75" customHeight="1" x14ac:dyDescent="0.15">
      <c r="A43" s="36" t="s">
        <v>84</v>
      </c>
      <c r="B43" s="36" t="s">
        <v>85</v>
      </c>
      <c r="C43" s="104" t="s">
        <v>636</v>
      </c>
    </row>
    <row r="44" spans="1:3" ht="12.75" customHeight="1" x14ac:dyDescent="0.15">
      <c r="A44" s="36" t="s">
        <v>179</v>
      </c>
      <c r="B44" s="36" t="s">
        <v>180</v>
      </c>
      <c r="C44" s="104" t="s">
        <v>180</v>
      </c>
    </row>
    <row r="45" spans="1:3" ht="12.75" customHeight="1" x14ac:dyDescent="0.15">
      <c r="A45" s="36" t="s">
        <v>181</v>
      </c>
      <c r="B45" s="36" t="s">
        <v>182</v>
      </c>
      <c r="C45" s="104" t="s">
        <v>182</v>
      </c>
    </row>
    <row r="46" spans="1:3" ht="12.75" customHeight="1" x14ac:dyDescent="0.15">
      <c r="A46" s="36" t="s">
        <v>183</v>
      </c>
      <c r="B46" s="36" t="s">
        <v>184</v>
      </c>
      <c r="C46" s="104" t="s">
        <v>184</v>
      </c>
    </row>
    <row r="47" spans="1:3" ht="12.75" customHeight="1" x14ac:dyDescent="0.15">
      <c r="A47" s="36" t="s">
        <v>185</v>
      </c>
      <c r="B47" s="36" t="s">
        <v>186</v>
      </c>
      <c r="C47" s="104" t="s">
        <v>186</v>
      </c>
    </row>
    <row r="48" spans="1:3" ht="12.75" customHeight="1" x14ac:dyDescent="0.15">
      <c r="A48" s="36" t="s">
        <v>193</v>
      </c>
      <c r="B48" s="36" t="s">
        <v>194</v>
      </c>
      <c r="C48" s="104" t="s">
        <v>194</v>
      </c>
    </row>
    <row r="49" spans="1:3" ht="12.75" customHeight="1" x14ac:dyDescent="0.15">
      <c r="A49" s="36" t="s">
        <v>579</v>
      </c>
      <c r="B49" s="36" t="s">
        <v>584</v>
      </c>
      <c r="C49" s="187" t="s">
        <v>589</v>
      </c>
    </row>
    <row r="50" spans="1:3" ht="12.75" customHeight="1" x14ac:dyDescent="0.15">
      <c r="A50" s="36" t="s">
        <v>580</v>
      </c>
      <c r="B50" s="36" t="s">
        <v>585</v>
      </c>
      <c r="C50" s="187" t="s">
        <v>637</v>
      </c>
    </row>
    <row r="51" spans="1:3" ht="12.75" customHeight="1" x14ac:dyDescent="0.15">
      <c r="A51" s="36" t="s">
        <v>581</v>
      </c>
      <c r="B51" s="36" t="s">
        <v>586</v>
      </c>
      <c r="C51" s="187" t="s">
        <v>590</v>
      </c>
    </row>
    <row r="52" spans="1:3" ht="12.75" customHeight="1" x14ac:dyDescent="0.15">
      <c r="A52" s="36" t="s">
        <v>582</v>
      </c>
      <c r="B52" s="36" t="s">
        <v>587</v>
      </c>
      <c r="C52" s="187" t="s">
        <v>633</v>
      </c>
    </row>
    <row r="53" spans="1:3" ht="12.75" customHeight="1" x14ac:dyDescent="0.15">
      <c r="A53" s="36" t="s">
        <v>583</v>
      </c>
      <c r="B53" s="36" t="s">
        <v>588</v>
      </c>
      <c r="C53" s="20" t="s">
        <v>634</v>
      </c>
    </row>
    <row r="54" spans="1:3" ht="12.75" customHeight="1" x14ac:dyDescent="0.15">
      <c r="A54" s="36" t="s">
        <v>89</v>
      </c>
      <c r="B54" s="29" t="s">
        <v>162</v>
      </c>
      <c r="C54" s="105">
        <v>40026</v>
      </c>
    </row>
    <row r="55" spans="1:3" ht="12.75" customHeight="1" x14ac:dyDescent="0.15">
      <c r="A55" s="43" t="s">
        <v>90</v>
      </c>
      <c r="B55" s="32" t="s">
        <v>163</v>
      </c>
      <c r="C55" s="106">
        <v>40178</v>
      </c>
    </row>
    <row r="56" spans="1:3" ht="12.75" customHeight="1" x14ac:dyDescent="0.15">
      <c r="A56" s="36" t="s">
        <v>195</v>
      </c>
      <c r="B56" s="29" t="s">
        <v>196</v>
      </c>
      <c r="C56" s="25">
        <v>100000</v>
      </c>
    </row>
    <row r="57" spans="1:3" ht="12.75" customHeight="1" x14ac:dyDescent="0.15">
      <c r="A57" s="36" t="s">
        <v>197</v>
      </c>
      <c r="B57" s="29" t="s">
        <v>198</v>
      </c>
      <c r="C57" s="25">
        <v>7722</v>
      </c>
    </row>
    <row r="58" spans="1:3" ht="12.75" customHeight="1" x14ac:dyDescent="0.15">
      <c r="A58" s="36" t="s">
        <v>203</v>
      </c>
      <c r="B58" s="29" t="s">
        <v>28</v>
      </c>
      <c r="C58" s="45">
        <v>0.15</v>
      </c>
    </row>
    <row r="59" spans="1:3" ht="12.75" customHeight="1" x14ac:dyDescent="0.15">
      <c r="A59" s="30" t="s">
        <v>23</v>
      </c>
      <c r="B59" s="31"/>
      <c r="C59" s="22"/>
    </row>
    <row r="60" spans="1:3" ht="12.75" customHeight="1" x14ac:dyDescent="0.15">
      <c r="A60" s="29" t="s">
        <v>199</v>
      </c>
      <c r="B60" s="29" t="s">
        <v>200</v>
      </c>
      <c r="C60" s="19">
        <v>153</v>
      </c>
    </row>
    <row r="61" spans="1:3" ht="12.75" customHeight="1" x14ac:dyDescent="0.15">
      <c r="A61" s="29" t="s">
        <v>201</v>
      </c>
      <c r="B61" s="29" t="s">
        <v>202</v>
      </c>
      <c r="C61" s="19">
        <v>133</v>
      </c>
    </row>
    <row r="62" spans="1:3" ht="12.75" customHeight="1" x14ac:dyDescent="0.15">
      <c r="A62" s="36" t="s">
        <v>187</v>
      </c>
      <c r="B62" s="36" t="s">
        <v>133</v>
      </c>
      <c r="C62" s="19">
        <v>2</v>
      </c>
    </row>
    <row r="63" spans="1:3" ht="12.75" customHeight="1" x14ac:dyDescent="0.15">
      <c r="A63" s="36" t="s">
        <v>188</v>
      </c>
      <c r="B63" s="36" t="s">
        <v>138</v>
      </c>
      <c r="C63" s="19" t="s">
        <v>132</v>
      </c>
    </row>
    <row r="64" spans="1:3" ht="12.75" customHeight="1" x14ac:dyDescent="0.15">
      <c r="A64" s="36" t="s">
        <v>189</v>
      </c>
      <c r="B64" s="36" t="s">
        <v>140</v>
      </c>
      <c r="C64" s="19" t="s">
        <v>134</v>
      </c>
    </row>
    <row r="65" spans="1:3" ht="12.75" customHeight="1" x14ac:dyDescent="0.15">
      <c r="A65" s="36" t="s">
        <v>192</v>
      </c>
      <c r="B65" s="36" t="s">
        <v>139</v>
      </c>
      <c r="C65" s="19" t="s">
        <v>135</v>
      </c>
    </row>
    <row r="66" spans="1:3" ht="12.75" customHeight="1" x14ac:dyDescent="0.15">
      <c r="A66" s="36" t="s">
        <v>190</v>
      </c>
      <c r="B66" s="36" t="s">
        <v>141</v>
      </c>
      <c r="C66" s="19" t="s">
        <v>136</v>
      </c>
    </row>
    <row r="67" spans="1:3" ht="12.75" customHeight="1" x14ac:dyDescent="0.15">
      <c r="A67" s="34" t="s">
        <v>24</v>
      </c>
      <c r="B67" s="33"/>
      <c r="C67" s="24"/>
    </row>
    <row r="68" spans="1:3" ht="12.75" customHeight="1" x14ac:dyDescent="0.15">
      <c r="A68" s="36" t="s">
        <v>91</v>
      </c>
      <c r="B68" s="29" t="s">
        <v>25</v>
      </c>
      <c r="C68" s="19" t="s">
        <v>92</v>
      </c>
    </row>
    <row r="69" spans="1:3" ht="12.75" customHeight="1" x14ac:dyDescent="0.15">
      <c r="A69" s="36" t="s">
        <v>93</v>
      </c>
      <c r="B69" s="29" t="s">
        <v>26</v>
      </c>
      <c r="C69" s="105">
        <v>39995</v>
      </c>
    </row>
    <row r="70" spans="1:3" ht="12.75" customHeight="1" x14ac:dyDescent="0.15">
      <c r="A70" s="44" t="s">
        <v>94</v>
      </c>
      <c r="B70" s="29" t="s">
        <v>27</v>
      </c>
      <c r="C70" s="21" t="s">
        <v>95</v>
      </c>
    </row>
  </sheetData>
  <hyperlinks>
    <hyperlink ref="C13" r:id="rId1" display="soporte@neodata.com.mx" xr:uid="{D54EA088-7EAE-4657-85E8-5109DF480939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8"/>
  <sheetViews>
    <sheetView showGridLines="0" showZeros="0" showWhiteSpace="0" topLeftCell="C1" zoomScaleNormal="100" workbookViewId="0">
      <selection activeCell="U9" sqref="U9"/>
    </sheetView>
  </sheetViews>
  <sheetFormatPr baseColWidth="10" defaultColWidth="9.3984375" defaultRowHeight="9" x14ac:dyDescent="0.15"/>
  <cols>
    <col min="1" max="1" width="12.19921875" customWidth="1"/>
    <col min="2" max="2" width="43.3984375" customWidth="1"/>
    <col min="3" max="3" width="7.59765625" customWidth="1"/>
    <col min="4" max="4" width="16.3984375" customWidth="1"/>
    <col min="5" max="5" width="16.59765625" customWidth="1"/>
    <col min="6" max="6" width="16.3984375" customWidth="1"/>
    <col min="7" max="9" width="17.796875" customWidth="1"/>
    <col min="10" max="10" width="23.3984375" customWidth="1"/>
    <col min="11" max="11" width="17.796875" customWidth="1"/>
    <col min="12" max="12" width="19" customWidth="1"/>
  </cols>
  <sheetData>
    <row r="1" spans="1:12" ht="11.25" customHeight="1" thickBot="1" x14ac:dyDescent="0.25">
      <c r="A1" s="8" t="s">
        <v>53</v>
      </c>
    </row>
    <row r="2" spans="1:12" ht="11.25" customHeight="1" thickTop="1" x14ac:dyDescent="0.2">
      <c r="A2" s="13"/>
      <c r="B2" s="48"/>
      <c r="C2" s="50"/>
      <c r="D2" s="48"/>
      <c r="E2" s="48"/>
      <c r="F2" s="48"/>
      <c r="G2" s="48"/>
      <c r="H2" s="18"/>
      <c r="I2" s="48"/>
      <c r="J2" s="18"/>
      <c r="K2" s="50"/>
      <c r="L2" s="18"/>
    </row>
    <row r="3" spans="1:12" ht="11.25" customHeight="1" x14ac:dyDescent="0.2">
      <c r="A3" s="9"/>
      <c r="C3" s="55"/>
      <c r="D3" s="122" t="s">
        <v>594</v>
      </c>
      <c r="E3" s="8" t="str">
        <f>numerodeconcurso</f>
        <v>2009/0257-0001</v>
      </c>
      <c r="H3" s="57"/>
      <c r="I3" s="240" t="s">
        <v>597</v>
      </c>
      <c r="J3" s="241"/>
      <c r="K3" s="51"/>
      <c r="L3" s="10"/>
    </row>
    <row r="4" spans="1:12" ht="11.25" customHeight="1" x14ac:dyDescent="0.2">
      <c r="A4" s="9"/>
      <c r="C4" s="244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42"/>
      <c r="E4" s="242"/>
      <c r="F4" s="245"/>
      <c r="G4" s="245"/>
      <c r="H4" s="246"/>
      <c r="I4" s="242"/>
      <c r="J4" s="241"/>
      <c r="K4" s="51"/>
      <c r="L4" s="10"/>
    </row>
    <row r="5" spans="1:12" ht="11.25" customHeight="1" x14ac:dyDescent="0.2">
      <c r="A5" s="54" t="s">
        <v>299</v>
      </c>
      <c r="B5" s="145"/>
      <c r="C5" s="244"/>
      <c r="D5" s="242"/>
      <c r="E5" s="242"/>
      <c r="F5" s="245"/>
      <c r="G5" s="245"/>
      <c r="H5" s="246"/>
      <c r="J5" s="10"/>
      <c r="K5" s="51"/>
      <c r="L5" s="10"/>
    </row>
    <row r="6" spans="1:12" ht="11.25" customHeight="1" thickBot="1" x14ac:dyDescent="0.25">
      <c r="A6" s="11"/>
      <c r="B6" s="135"/>
      <c r="C6" s="244"/>
      <c r="D6" s="242"/>
      <c r="E6" s="242"/>
      <c r="F6" s="245"/>
      <c r="G6" s="245"/>
      <c r="H6" s="246"/>
      <c r="I6" s="135"/>
      <c r="J6" s="12"/>
      <c r="K6" s="51"/>
      <c r="L6" s="10"/>
    </row>
    <row r="7" spans="1:12" ht="11.25" customHeight="1" thickTop="1" x14ac:dyDescent="0.15">
      <c r="A7" s="195" t="str">
        <f>area&amp;" "&amp;departamento</f>
        <v>Subdirección de planeación y presupuestos Licitaciones y concursos</v>
      </c>
      <c r="B7" s="196"/>
      <c r="C7" s="244"/>
      <c r="D7" s="242"/>
      <c r="E7" s="242"/>
      <c r="F7" s="245"/>
      <c r="G7" s="245"/>
      <c r="H7" s="246"/>
      <c r="I7" s="63" t="s">
        <v>606</v>
      </c>
      <c r="J7" s="59"/>
      <c r="K7" s="51"/>
      <c r="L7" s="10"/>
    </row>
    <row r="8" spans="1:12" ht="11.25" customHeight="1" x14ac:dyDescent="0.15">
      <c r="A8" s="210"/>
      <c r="B8" s="243"/>
      <c r="C8" s="244"/>
      <c r="D8" s="242"/>
      <c r="E8" s="242"/>
      <c r="F8" s="245"/>
      <c r="G8" s="245"/>
      <c r="H8" s="246"/>
      <c r="I8" s="64" t="s">
        <v>606</v>
      </c>
      <c r="J8" s="61"/>
      <c r="K8" s="51"/>
      <c r="L8" s="10"/>
    </row>
    <row r="9" spans="1:12" ht="11.25" customHeight="1" x14ac:dyDescent="0.15">
      <c r="A9" s="210"/>
      <c r="B9" s="243"/>
      <c r="C9" s="244"/>
      <c r="D9" s="242"/>
      <c r="E9" s="242"/>
      <c r="F9" s="245"/>
      <c r="G9" s="245"/>
      <c r="H9" s="246"/>
      <c r="I9" s="64"/>
      <c r="J9" s="61"/>
      <c r="K9" s="51"/>
      <c r="L9" s="10"/>
    </row>
    <row r="10" spans="1:12" ht="11.25" customHeight="1" thickBot="1" x14ac:dyDescent="0.2">
      <c r="A10" s="235"/>
      <c r="B10" s="237"/>
      <c r="C10" s="247"/>
      <c r="D10" s="248"/>
      <c r="E10" s="248"/>
      <c r="F10" s="249"/>
      <c r="G10" s="249"/>
      <c r="H10" s="250"/>
      <c r="I10" s="135"/>
      <c r="J10" s="12"/>
      <c r="K10" s="51"/>
      <c r="L10" s="10"/>
    </row>
    <row r="11" spans="1:12" ht="11.25" customHeight="1" thickTop="1" x14ac:dyDescent="0.15">
      <c r="A11" s="195" t="str">
        <f>razonsocial</f>
        <v>MI EMPRESA</v>
      </c>
      <c r="B11" s="204"/>
      <c r="C11" s="195" t="str">
        <f>cargo&amp;" "&amp;responsable</f>
        <v>DIRECTOR GENERAL ENCARGADO CORRESPONDIENTE</v>
      </c>
      <c r="D11" s="201"/>
      <c r="E11" s="201"/>
      <c r="F11" s="201"/>
      <c r="G11" s="201"/>
      <c r="H11" s="141"/>
      <c r="I11" s="141"/>
      <c r="J11" s="142"/>
      <c r="K11" s="51"/>
      <c r="L11" s="10"/>
    </row>
    <row r="12" spans="1:12" ht="11.25" customHeight="1" thickBot="1" x14ac:dyDescent="0.2">
      <c r="A12" s="202"/>
      <c r="B12" s="205"/>
      <c r="C12" s="202"/>
      <c r="D12" s="203"/>
      <c r="E12" s="203"/>
      <c r="F12" s="203"/>
      <c r="G12" s="203"/>
      <c r="H12" s="143"/>
      <c r="I12" s="143"/>
      <c r="J12" s="144"/>
      <c r="K12" s="52"/>
      <c r="L12" s="12"/>
    </row>
    <row r="13" spans="1:12" ht="11.25" customHeight="1" thickTop="1" x14ac:dyDescent="0.15">
      <c r="A13" s="137"/>
      <c r="B13" s="137"/>
      <c r="C13" s="137"/>
      <c r="D13" s="137"/>
      <c r="E13" s="137"/>
      <c r="F13" s="137"/>
      <c r="G13" s="137"/>
      <c r="H13" s="137"/>
      <c r="I13" s="137"/>
      <c r="J13" s="137"/>
    </row>
    <row r="14" spans="1:12" ht="12.75" customHeight="1" thickBot="1" x14ac:dyDescent="0.2">
      <c r="A14" s="138" t="s">
        <v>599</v>
      </c>
      <c r="B14" s="49"/>
      <c r="C14" s="49"/>
      <c r="D14" s="49"/>
      <c r="E14" s="49"/>
      <c r="F14" s="49"/>
      <c r="G14" s="49"/>
      <c r="H14" s="49"/>
      <c r="I14" s="49"/>
      <c r="J14" s="49"/>
    </row>
    <row r="15" spans="1:12" ht="39.950000000000003" customHeight="1" thickTop="1" thickBot="1" x14ac:dyDescent="0.2">
      <c r="A15" s="66" t="s">
        <v>288</v>
      </c>
      <c r="B15" s="238" t="s">
        <v>319</v>
      </c>
      <c r="C15" s="239"/>
      <c r="D15" s="67" t="s">
        <v>324</v>
      </c>
      <c r="E15" s="67" t="s">
        <v>604</v>
      </c>
      <c r="F15" s="67" t="s">
        <v>596</v>
      </c>
      <c r="G15" s="67" t="s">
        <v>607</v>
      </c>
      <c r="H15" s="67" t="s">
        <v>608</v>
      </c>
      <c r="I15" s="67" t="s">
        <v>609</v>
      </c>
      <c r="J15" s="67" t="s">
        <v>610</v>
      </c>
      <c r="K15" s="67" t="s">
        <v>605</v>
      </c>
      <c r="L15" s="67" t="s">
        <v>598</v>
      </c>
    </row>
    <row r="16" spans="1:12" ht="9.75" thickTop="1" x14ac:dyDescent="0.15">
      <c r="A16" t="s">
        <v>55</v>
      </c>
    </row>
    <row r="17" spans="1:12" x14ac:dyDescent="0.15">
      <c r="A17" s="164" t="s">
        <v>99</v>
      </c>
      <c r="B17" s="206" t="s">
        <v>105</v>
      </c>
      <c r="C17" s="206"/>
      <c r="D17" s="174" t="e">
        <f>VLOOKUP(A17,'N_Tabulador Salarios'!$A$2:$C$116,3)</f>
        <v>#N/A</v>
      </c>
      <c r="E17" s="174" t="s">
        <v>220</v>
      </c>
      <c r="F17" s="172" t="s">
        <v>101</v>
      </c>
      <c r="G17" s="177" t="e">
        <f>ROUND(E17*F17*0.285,2)</f>
        <v>#VALUE!</v>
      </c>
      <c r="H17" s="178" t="e">
        <f>ROUND(E17*F17*0.12,2)</f>
        <v>#VALUE!</v>
      </c>
      <c r="I17" s="178" t="e">
        <f>ROUND(E17*F17*0.13,2)</f>
        <v>#VALUE!</v>
      </c>
      <c r="J17" s="178" t="e">
        <f>ROUND(85/30*F17,2)</f>
        <v>#VALUE!</v>
      </c>
      <c r="K17" s="178" t="e">
        <f>ROUND(F17/365*35*E17,2)</f>
        <v>#VALUE!</v>
      </c>
      <c r="L17" s="178" t="e">
        <f>ROUND(SUM(G17:K17),2)</f>
        <v>#VALUE!</v>
      </c>
    </row>
    <row r="18" spans="1:12" x14ac:dyDescent="0.15">
      <c r="J18" t="s">
        <v>606</v>
      </c>
      <c r="L18" s="175" t="s">
        <v>56</v>
      </c>
    </row>
  </sheetData>
  <mergeCells count="7">
    <mergeCell ref="B17:C17"/>
    <mergeCell ref="I3:J4"/>
    <mergeCell ref="A7:B10"/>
    <mergeCell ref="A11:B12"/>
    <mergeCell ref="C11:G12"/>
    <mergeCell ref="B15:C15"/>
    <mergeCell ref="C4:H10"/>
  </mergeCells>
  <pageMargins left="0.51181102362204722" right="0.23622047244094491" top="0.43307086614173229" bottom="0.59055118110236227" header="0.27559055118110237" footer="0.27559055118110237"/>
  <pageSetup scale="82" orientation="landscape" r:id="rId1"/>
  <headerFooter alignWithMargins="0">
    <oddHeader>&amp;R&amp;8Página &amp;P de &amp;N</oddHead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D8631-08CF-45CC-A5F8-9C0F1255C5BE}">
  <dimension ref="A1:L18"/>
  <sheetViews>
    <sheetView showGridLines="0" showZeros="0" showWhiteSpace="0" topLeftCell="C1" zoomScaleNormal="100" workbookViewId="0">
      <selection activeCell="R20" sqref="R20"/>
    </sheetView>
  </sheetViews>
  <sheetFormatPr baseColWidth="10" defaultColWidth="9.3984375" defaultRowHeight="9" x14ac:dyDescent="0.15"/>
  <cols>
    <col min="1" max="1" width="12.19921875" customWidth="1"/>
    <col min="2" max="2" width="43.3984375" customWidth="1"/>
    <col min="3" max="3" width="7.59765625" customWidth="1"/>
    <col min="4" max="4" width="16.3984375" customWidth="1"/>
    <col min="5" max="5" width="16.59765625" customWidth="1"/>
    <col min="6" max="6" width="16.3984375" customWidth="1"/>
    <col min="7" max="9" width="17.796875" customWidth="1"/>
    <col min="10" max="10" width="23.3984375" customWidth="1"/>
    <col min="11" max="11" width="17.796875" customWidth="1"/>
    <col min="12" max="12" width="19" customWidth="1"/>
  </cols>
  <sheetData>
    <row r="1" spans="1:12" ht="11.25" customHeight="1" thickBot="1" x14ac:dyDescent="0.25">
      <c r="A1" s="8" t="s">
        <v>53</v>
      </c>
    </row>
    <row r="2" spans="1:12" ht="11.25" customHeight="1" thickTop="1" x14ac:dyDescent="0.2">
      <c r="A2" s="13"/>
      <c r="B2" s="48"/>
      <c r="C2" s="50"/>
      <c r="D2" s="48"/>
      <c r="E2" s="48"/>
      <c r="F2" s="48"/>
      <c r="G2" s="48"/>
      <c r="H2" s="18"/>
      <c r="I2" s="48"/>
      <c r="J2" s="18"/>
      <c r="K2" s="50"/>
      <c r="L2" s="18"/>
    </row>
    <row r="3" spans="1:12" ht="11.25" customHeight="1" x14ac:dyDescent="0.2">
      <c r="A3" s="9"/>
      <c r="C3" s="55"/>
      <c r="D3" s="122" t="s">
        <v>594</v>
      </c>
      <c r="E3" s="8" t="str">
        <f>numerodeconcurso</f>
        <v>2009/0257-0001</v>
      </c>
      <c r="H3" s="57"/>
      <c r="I3" s="240" t="s">
        <v>597</v>
      </c>
      <c r="J3" s="241"/>
      <c r="K3" s="51"/>
      <c r="L3" s="10"/>
    </row>
    <row r="4" spans="1:12" ht="11.25" customHeight="1" x14ac:dyDescent="0.2">
      <c r="A4" s="9"/>
      <c r="C4" s="244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42"/>
      <c r="E4" s="242"/>
      <c r="F4" s="245"/>
      <c r="G4" s="245"/>
      <c r="H4" s="246"/>
      <c r="I4" s="242"/>
      <c r="J4" s="241"/>
      <c r="K4" s="51"/>
      <c r="L4" s="10"/>
    </row>
    <row r="5" spans="1:12" ht="11.25" customHeight="1" x14ac:dyDescent="0.2">
      <c r="A5" s="54" t="s">
        <v>299</v>
      </c>
      <c r="B5" s="145"/>
      <c r="C5" s="244"/>
      <c r="D5" s="242"/>
      <c r="E5" s="242"/>
      <c r="F5" s="245"/>
      <c r="G5" s="245"/>
      <c r="H5" s="246"/>
      <c r="J5" s="10"/>
      <c r="K5" s="51"/>
      <c r="L5" s="10"/>
    </row>
    <row r="6" spans="1:12" ht="11.25" customHeight="1" thickBot="1" x14ac:dyDescent="0.25">
      <c r="A6" s="11"/>
      <c r="B6" s="135"/>
      <c r="C6" s="244"/>
      <c r="D6" s="242"/>
      <c r="E6" s="242"/>
      <c r="F6" s="245"/>
      <c r="G6" s="245"/>
      <c r="H6" s="246"/>
      <c r="I6" s="135"/>
      <c r="J6" s="12"/>
      <c r="K6" s="51"/>
      <c r="L6" s="10"/>
    </row>
    <row r="7" spans="1:12" ht="11.25" customHeight="1" thickTop="1" x14ac:dyDescent="0.15">
      <c r="A7" s="195" t="str">
        <f>area&amp;" "&amp;departamento</f>
        <v>Subdirección de planeación y presupuestos Licitaciones y concursos</v>
      </c>
      <c r="B7" s="196"/>
      <c r="C7" s="244"/>
      <c r="D7" s="242"/>
      <c r="E7" s="242"/>
      <c r="F7" s="245"/>
      <c r="G7" s="245"/>
      <c r="H7" s="246"/>
      <c r="I7" s="63" t="s">
        <v>606</v>
      </c>
      <c r="J7" s="59"/>
      <c r="K7" s="51"/>
      <c r="L7" s="10"/>
    </row>
    <row r="8" spans="1:12" ht="11.25" customHeight="1" x14ac:dyDescent="0.15">
      <c r="A8" s="210"/>
      <c r="B8" s="243"/>
      <c r="C8" s="244"/>
      <c r="D8" s="242"/>
      <c r="E8" s="242"/>
      <c r="F8" s="245"/>
      <c r="G8" s="245"/>
      <c r="H8" s="246"/>
      <c r="I8" s="64" t="s">
        <v>606</v>
      </c>
      <c r="J8" s="61"/>
      <c r="K8" s="51"/>
      <c r="L8" s="10"/>
    </row>
    <row r="9" spans="1:12" ht="11.25" customHeight="1" x14ac:dyDescent="0.15">
      <c r="A9" s="210"/>
      <c r="B9" s="243"/>
      <c r="C9" s="244"/>
      <c r="D9" s="242"/>
      <c r="E9" s="242"/>
      <c r="F9" s="245"/>
      <c r="G9" s="245"/>
      <c r="H9" s="246"/>
      <c r="I9" s="64"/>
      <c r="J9" s="61"/>
      <c r="K9" s="51"/>
      <c r="L9" s="10"/>
    </row>
    <row r="10" spans="1:12" ht="11.25" customHeight="1" thickBot="1" x14ac:dyDescent="0.2">
      <c r="A10" s="235"/>
      <c r="B10" s="237"/>
      <c r="C10" s="247"/>
      <c r="D10" s="248"/>
      <c r="E10" s="248"/>
      <c r="F10" s="249"/>
      <c r="G10" s="249"/>
      <c r="H10" s="250"/>
      <c r="I10" s="135"/>
      <c r="J10" s="12"/>
      <c r="K10" s="51"/>
      <c r="L10" s="10"/>
    </row>
    <row r="11" spans="1:12" ht="11.25" customHeight="1" thickTop="1" x14ac:dyDescent="0.15">
      <c r="A11" s="195" t="str">
        <f>razonsocial</f>
        <v>MI EMPRESA</v>
      </c>
      <c r="B11" s="204"/>
      <c r="C11" s="195" t="str">
        <f>cargo&amp;" "&amp;responsable</f>
        <v>DIRECTOR GENERAL ENCARGADO CORRESPONDIENTE</v>
      </c>
      <c r="D11" s="201"/>
      <c r="E11" s="201"/>
      <c r="F11" s="201"/>
      <c r="G11" s="201"/>
      <c r="H11" s="141"/>
      <c r="I11" s="141"/>
      <c r="J11" s="142"/>
      <c r="K11" s="51"/>
      <c r="L11" s="10"/>
    </row>
    <row r="12" spans="1:12" ht="11.25" customHeight="1" thickBot="1" x14ac:dyDescent="0.2">
      <c r="A12" s="202"/>
      <c r="B12" s="205"/>
      <c r="C12" s="202"/>
      <c r="D12" s="203"/>
      <c r="E12" s="203"/>
      <c r="F12" s="203"/>
      <c r="G12" s="203"/>
      <c r="H12" s="143"/>
      <c r="I12" s="143"/>
      <c r="J12" s="144"/>
      <c r="K12" s="52"/>
      <c r="L12" s="12"/>
    </row>
    <row r="13" spans="1:12" ht="11.25" customHeight="1" thickTop="1" x14ac:dyDescent="0.15">
      <c r="A13" s="137"/>
      <c r="B13" s="137"/>
      <c r="C13" s="137"/>
      <c r="D13" s="137"/>
      <c r="E13" s="137"/>
      <c r="F13" s="137"/>
      <c r="G13" s="137"/>
      <c r="H13" s="137"/>
      <c r="I13" s="137"/>
      <c r="J13" s="137"/>
    </row>
    <row r="14" spans="1:12" ht="12.75" customHeight="1" thickBot="1" x14ac:dyDescent="0.2">
      <c r="A14" s="138" t="s">
        <v>599</v>
      </c>
      <c r="B14" s="49"/>
      <c r="C14" s="49"/>
      <c r="D14" s="49"/>
      <c r="E14" s="49"/>
      <c r="F14" s="49"/>
      <c r="G14" s="49"/>
      <c r="H14" s="49"/>
      <c r="I14" s="49"/>
      <c r="J14" s="49"/>
    </row>
    <row r="15" spans="1:12" ht="39.950000000000003" customHeight="1" thickTop="1" thickBot="1" x14ac:dyDescent="0.2">
      <c r="A15" s="66" t="s">
        <v>288</v>
      </c>
      <c r="B15" s="238" t="s">
        <v>319</v>
      </c>
      <c r="C15" s="239"/>
      <c r="D15" s="67" t="s">
        <v>324</v>
      </c>
      <c r="E15" s="67" t="s">
        <v>604</v>
      </c>
      <c r="F15" s="67" t="s">
        <v>596</v>
      </c>
      <c r="G15" s="67" t="s">
        <v>625</v>
      </c>
      <c r="H15" s="67" t="s">
        <v>626</v>
      </c>
      <c r="I15" s="67" t="s">
        <v>627</v>
      </c>
      <c r="J15" s="67" t="s">
        <v>628</v>
      </c>
      <c r="K15" s="67" t="s">
        <v>605</v>
      </c>
      <c r="L15" s="67" t="s">
        <v>598</v>
      </c>
    </row>
    <row r="16" spans="1:12" ht="9.75" thickTop="1" x14ac:dyDescent="0.15">
      <c r="A16" t="s">
        <v>55</v>
      </c>
    </row>
    <row r="17" spans="1:12" x14ac:dyDescent="0.15">
      <c r="A17" s="164" t="s">
        <v>99</v>
      </c>
      <c r="B17" s="206" t="s">
        <v>105</v>
      </c>
      <c r="C17" s="206"/>
      <c r="D17" s="174" t="e">
        <f>VLOOKUP(A17,'N_Tabulador Salarios'!$A$2:$C$116,3)</f>
        <v>#N/A</v>
      </c>
      <c r="E17" s="174" t="s">
        <v>220</v>
      </c>
      <c r="F17" s="172" t="s">
        <v>101</v>
      </c>
      <c r="G17" s="177" t="e">
        <f>ROUND(E17*F17*34%,2)</f>
        <v>#VALUE!</v>
      </c>
      <c r="H17" s="178" t="e">
        <f>ROUND(E17*F17*18.49%,2)</f>
        <v>#VALUE!</v>
      </c>
      <c r="I17" s="178" t="e">
        <f>ROUND(E17*F17*16.6%,2)</f>
        <v>#VALUE!</v>
      </c>
      <c r="J17" s="178" t="e">
        <f>ROUND(95/30*F17,2)</f>
        <v>#VALUE!</v>
      </c>
      <c r="K17" s="178" t="e">
        <f>ROUND(F17/365*35*E17,2)</f>
        <v>#VALUE!</v>
      </c>
      <c r="L17" s="178" t="e">
        <f>ROUND(SUM(G17:K17),2)</f>
        <v>#VALUE!</v>
      </c>
    </row>
    <row r="18" spans="1:12" x14ac:dyDescent="0.15">
      <c r="J18" t="s">
        <v>606</v>
      </c>
      <c r="L18" s="175" t="s">
        <v>56</v>
      </c>
    </row>
  </sheetData>
  <mergeCells count="7">
    <mergeCell ref="B17:C17"/>
    <mergeCell ref="I3:J4"/>
    <mergeCell ref="C4:H10"/>
    <mergeCell ref="A7:B10"/>
    <mergeCell ref="A11:B12"/>
    <mergeCell ref="C11:G12"/>
    <mergeCell ref="B15:C15"/>
  </mergeCells>
  <pageMargins left="0.51181102362204722" right="0.23622047244094491" top="0.43307086614173229" bottom="0.59055118110236227" header="0.27559055118110237" footer="0.27559055118110237"/>
  <pageSetup scale="82" orientation="landscape" r:id="rId1"/>
  <headerFooter alignWithMargins="0">
    <oddHeader>&amp;R&amp;8Página &amp;P de &amp;N</oddHead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9"/>
  <sheetViews>
    <sheetView showGridLines="0" showZeros="0" zoomScaleNormal="100" workbookViewId="0">
      <selection activeCell="R27" sqref="R27"/>
    </sheetView>
  </sheetViews>
  <sheetFormatPr baseColWidth="10" defaultColWidth="11.19921875" defaultRowHeight="12.75" x14ac:dyDescent="0.2"/>
  <cols>
    <col min="1" max="1" width="20.796875" style="73" customWidth="1"/>
    <col min="2" max="2" width="31.59765625" style="73" customWidth="1"/>
    <col min="3" max="3" width="16" style="73" customWidth="1"/>
    <col min="4" max="4" width="22.19921875" style="73" customWidth="1"/>
    <col min="5" max="6" width="16" style="73" customWidth="1"/>
    <col min="7" max="7" width="11.796875" style="73" customWidth="1"/>
    <col min="8" max="8" width="34.59765625" style="73" customWidth="1"/>
    <col min="9" max="9" width="7.3984375" style="73" customWidth="1"/>
    <col min="10" max="16384" width="11.19921875" style="73"/>
  </cols>
  <sheetData>
    <row r="1" spans="1:9" ht="13.5" thickBot="1" x14ac:dyDescent="0.25">
      <c r="A1" s="72" t="s">
        <v>53</v>
      </c>
    </row>
    <row r="2" spans="1:9" ht="13.5" thickTop="1" x14ac:dyDescent="0.2">
      <c r="A2" s="74"/>
      <c r="B2" s="75"/>
      <c r="C2" s="76"/>
      <c r="D2" s="77"/>
      <c r="E2" s="77"/>
      <c r="F2" s="77"/>
      <c r="G2" s="75"/>
      <c r="H2" s="76"/>
      <c r="I2" s="75"/>
    </row>
    <row r="3" spans="1:9" x14ac:dyDescent="0.2">
      <c r="A3" s="78"/>
      <c r="B3" s="79"/>
      <c r="C3" s="80"/>
      <c r="D3" s="122" t="s">
        <v>594</v>
      </c>
      <c r="E3" s="8" t="str">
        <f>numerodeconcurso</f>
        <v>2009/0257-0001</v>
      </c>
      <c r="G3" s="79"/>
      <c r="H3" s="81" t="s">
        <v>300</v>
      </c>
      <c r="I3" s="82"/>
    </row>
    <row r="4" spans="1:9" x14ac:dyDescent="0.2">
      <c r="A4" s="78"/>
      <c r="B4" s="79"/>
      <c r="C4" s="259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60"/>
      <c r="E4" s="260"/>
      <c r="F4" s="260"/>
      <c r="G4" s="261"/>
      <c r="H4" s="134" t="s">
        <v>560</v>
      </c>
      <c r="I4" s="82"/>
    </row>
    <row r="5" spans="1:9" x14ac:dyDescent="0.2">
      <c r="A5" s="84"/>
      <c r="B5" s="85"/>
      <c r="C5" s="259"/>
      <c r="D5" s="260"/>
      <c r="E5" s="260"/>
      <c r="F5" s="260"/>
      <c r="G5" s="261"/>
      <c r="H5" s="83"/>
      <c r="I5" s="79"/>
    </row>
    <row r="6" spans="1:9" ht="13.5" thickBot="1" x14ac:dyDescent="0.25">
      <c r="A6" s="86"/>
      <c r="B6" s="87"/>
      <c r="C6" s="259"/>
      <c r="D6" s="260"/>
      <c r="E6" s="260"/>
      <c r="F6" s="260"/>
      <c r="G6" s="261"/>
      <c r="H6" s="88"/>
      <c r="I6" s="87"/>
    </row>
    <row r="7" spans="1:9" ht="13.5" thickTop="1" x14ac:dyDescent="0.2">
      <c r="A7" s="255" t="str">
        <f>area&amp;" "&amp;departamento</f>
        <v>Subdirección de planeación y presupuestos Licitaciones y concursos</v>
      </c>
      <c r="B7" s="256"/>
      <c r="C7" s="259"/>
      <c r="D7" s="260"/>
      <c r="E7" s="260"/>
      <c r="F7" s="260"/>
      <c r="G7" s="261"/>
      <c r="H7" s="89"/>
      <c r="I7" s="90"/>
    </row>
    <row r="8" spans="1:9" x14ac:dyDescent="0.2">
      <c r="A8" s="257"/>
      <c r="B8" s="258"/>
      <c r="C8" s="259"/>
      <c r="D8" s="260"/>
      <c r="E8" s="260"/>
      <c r="F8" s="260"/>
      <c r="G8" s="261"/>
      <c r="H8" s="91"/>
      <c r="I8" s="92"/>
    </row>
    <row r="9" spans="1:9" x14ac:dyDescent="0.2">
      <c r="A9" s="257"/>
      <c r="B9" s="258"/>
      <c r="C9" s="259"/>
      <c r="D9" s="260"/>
      <c r="E9" s="260"/>
      <c r="F9" s="260"/>
      <c r="G9" s="261"/>
      <c r="H9" s="91" t="s">
        <v>313</v>
      </c>
      <c r="I9" s="92"/>
    </row>
    <row r="10" spans="1:9" ht="13.5" thickBot="1" x14ac:dyDescent="0.25">
      <c r="A10" s="228"/>
      <c r="B10" s="229"/>
      <c r="C10" s="228"/>
      <c r="D10" s="262"/>
      <c r="E10" s="262"/>
      <c r="F10" s="262"/>
      <c r="G10" s="229"/>
      <c r="H10" s="136"/>
      <c r="I10" s="87"/>
    </row>
    <row r="11" spans="1:9" ht="13.5" thickTop="1" x14ac:dyDescent="0.2">
      <c r="A11" s="255" t="str">
        <f>razonsocial</f>
        <v>MI EMPRESA</v>
      </c>
      <c r="B11" s="201"/>
      <c r="C11" s="201"/>
      <c r="D11" s="204"/>
      <c r="E11" s="255" t="str">
        <f>cargo&amp;" "&amp;responsable</f>
        <v>DIRECTOR GENERAL ENCARGADO CORRESPONDIENTE</v>
      </c>
      <c r="F11" s="201"/>
      <c r="G11" s="201"/>
      <c r="H11" s="201"/>
      <c r="I11" s="204"/>
    </row>
    <row r="12" spans="1:9" ht="13.5" thickBot="1" x14ac:dyDescent="0.25">
      <c r="A12" s="202"/>
      <c r="B12" s="203"/>
      <c r="C12" s="203"/>
      <c r="D12" s="205"/>
      <c r="E12" s="202"/>
      <c r="F12" s="203"/>
      <c r="G12" s="203"/>
      <c r="H12" s="203"/>
      <c r="I12" s="205"/>
    </row>
    <row r="13" spans="1:9" ht="14.25" thickTop="1" thickBot="1" x14ac:dyDescent="0.25"/>
    <row r="14" spans="1:9" ht="15.95" customHeight="1" thickTop="1" thickBot="1" x14ac:dyDescent="0.25">
      <c r="A14" s="252" t="s">
        <v>595</v>
      </c>
      <c r="B14" s="253"/>
      <c r="C14" s="253"/>
      <c r="D14" s="253"/>
      <c r="E14" s="253"/>
      <c r="F14" s="253"/>
      <c r="G14" s="253"/>
      <c r="H14" s="253"/>
      <c r="I14" s="254"/>
    </row>
    <row r="15" spans="1:9" ht="14.25" thickTop="1" thickBot="1" x14ac:dyDescent="0.25"/>
    <row r="16" spans="1:9" ht="14.25" thickTop="1" thickBot="1" x14ac:dyDescent="0.25">
      <c r="A16" s="93" t="s">
        <v>288</v>
      </c>
      <c r="B16" s="94" t="s">
        <v>2</v>
      </c>
      <c r="C16" s="95"/>
      <c r="D16" s="96"/>
      <c r="E16" s="94" t="s">
        <v>290</v>
      </c>
      <c r="F16" s="96"/>
      <c r="G16" s="94" t="s">
        <v>561</v>
      </c>
      <c r="H16" s="95"/>
      <c r="I16" s="96"/>
    </row>
    <row r="17" spans="1:9" ht="13.5" thickTop="1" x14ac:dyDescent="0.2">
      <c r="A17" s="179" t="s">
        <v>55</v>
      </c>
      <c r="B17" s="179"/>
      <c r="C17" s="179"/>
      <c r="D17" s="179"/>
      <c r="E17" s="179"/>
      <c r="F17" s="179"/>
      <c r="G17" s="179"/>
      <c r="H17" s="179"/>
      <c r="I17" s="179"/>
    </row>
    <row r="18" spans="1:9" x14ac:dyDescent="0.2">
      <c r="A18" s="180" t="s">
        <v>99</v>
      </c>
      <c r="B18" s="251" t="s">
        <v>105</v>
      </c>
      <c r="C18" s="251"/>
      <c r="D18" s="251"/>
      <c r="E18" s="181" t="s">
        <v>33</v>
      </c>
      <c r="F18" s="181"/>
      <c r="G18" s="182"/>
      <c r="H18" s="183" t="s">
        <v>207</v>
      </c>
      <c r="I18" s="182"/>
    </row>
    <row r="19" spans="1:9" x14ac:dyDescent="0.2">
      <c r="A19" s="179"/>
      <c r="B19" s="179"/>
      <c r="C19" s="179"/>
      <c r="D19" s="179"/>
      <c r="E19" s="179"/>
      <c r="F19" s="179"/>
      <c r="G19" s="179"/>
      <c r="H19" s="179"/>
      <c r="I19" s="184" t="s">
        <v>56</v>
      </c>
    </row>
  </sheetData>
  <mergeCells count="6">
    <mergeCell ref="B18:D18"/>
    <mergeCell ref="A14:I14"/>
    <mergeCell ref="A11:D12"/>
    <mergeCell ref="E11:I12"/>
    <mergeCell ref="A7:B10"/>
    <mergeCell ref="C4:G10"/>
  </mergeCells>
  <pageMargins left="0.57999999999999996" right="0.59" top="0.59" bottom="0.6" header="0.4" footer="0.39"/>
  <pageSetup orientation="landscape" r:id="rId1"/>
  <headerFooter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2"/>
  <sheetViews>
    <sheetView showGridLines="0" showZeros="0" workbookViewId="0">
      <selection activeCell="A46" sqref="A46"/>
    </sheetView>
  </sheetViews>
  <sheetFormatPr baseColWidth="10" defaultColWidth="9.3984375" defaultRowHeight="9" x14ac:dyDescent="0.15"/>
  <cols>
    <col min="1" max="1" width="64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285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6" t="s">
        <v>204</v>
      </c>
      <c r="B5" s="139" t="s">
        <v>149</v>
      </c>
    </row>
    <row r="6" spans="1:3" ht="12.75" customHeight="1" x14ac:dyDescent="0.2">
      <c r="A6" s="46" t="s">
        <v>146</v>
      </c>
      <c r="B6" s="139" t="s">
        <v>156</v>
      </c>
    </row>
    <row r="7" spans="1:3" ht="12.75" customHeight="1" x14ac:dyDescent="0.2">
      <c r="A7" s="46" t="s">
        <v>103</v>
      </c>
      <c r="B7" s="139" t="s">
        <v>40</v>
      </c>
    </row>
    <row r="8" spans="1:3" ht="12.75" customHeight="1" x14ac:dyDescent="0.2">
      <c r="A8" s="46" t="s">
        <v>104</v>
      </c>
      <c r="B8" s="139" t="s">
        <v>36</v>
      </c>
    </row>
    <row r="9" spans="1:3" ht="12.75" customHeight="1" x14ac:dyDescent="0.2">
      <c r="A9" s="46" t="s">
        <v>101</v>
      </c>
      <c r="B9" s="139" t="s">
        <v>35</v>
      </c>
    </row>
    <row r="10" spans="1:3" ht="12.75" customHeight="1" x14ac:dyDescent="0.2">
      <c r="A10" s="140" t="s">
        <v>99</v>
      </c>
      <c r="B10" s="139" t="s">
        <v>31</v>
      </c>
    </row>
    <row r="11" spans="1:3" ht="12.75" customHeight="1" x14ac:dyDescent="0.2">
      <c r="A11" s="46" t="s">
        <v>100</v>
      </c>
      <c r="B11" s="139" t="s">
        <v>32</v>
      </c>
    </row>
    <row r="12" spans="1:3" ht="12.75" customHeight="1" x14ac:dyDescent="0.2">
      <c r="A12" s="46" t="s">
        <v>600</v>
      </c>
      <c r="B12" s="139" t="s">
        <v>601</v>
      </c>
    </row>
    <row r="13" spans="1:3" ht="12.75" customHeight="1" x14ac:dyDescent="0.2">
      <c r="A13" s="46" t="s">
        <v>602</v>
      </c>
      <c r="B13" s="139" t="s">
        <v>603</v>
      </c>
    </row>
    <row r="14" spans="1:3" ht="12.75" customHeight="1" x14ac:dyDescent="0.2">
      <c r="A14" s="46" t="s">
        <v>239</v>
      </c>
      <c r="B14" s="46" t="s">
        <v>241</v>
      </c>
    </row>
    <row r="15" spans="1:3" ht="12.75" customHeight="1" x14ac:dyDescent="0.2">
      <c r="A15" s="46" t="s">
        <v>240</v>
      </c>
      <c r="B15" s="46" t="s">
        <v>242</v>
      </c>
    </row>
    <row r="16" spans="1:3" ht="12.75" customHeight="1" x14ac:dyDescent="0.2">
      <c r="A16" s="46" t="s">
        <v>274</v>
      </c>
      <c r="B16" s="46" t="s">
        <v>276</v>
      </c>
    </row>
    <row r="17" spans="1:2" ht="12.75" customHeight="1" x14ac:dyDescent="0.2">
      <c r="A17" s="46" t="s">
        <v>275</v>
      </c>
      <c r="B17" s="46" t="s">
        <v>277</v>
      </c>
    </row>
    <row r="18" spans="1:2" ht="12.75" customHeight="1" x14ac:dyDescent="0.2">
      <c r="A18" s="46" t="s">
        <v>207</v>
      </c>
      <c r="B18" s="139" t="s">
        <v>151</v>
      </c>
    </row>
    <row r="19" spans="1:2" ht="12.75" x14ac:dyDescent="0.2">
      <c r="A19" s="46" t="s">
        <v>208</v>
      </c>
      <c r="B19" s="46" t="s">
        <v>206</v>
      </c>
    </row>
    <row r="20" spans="1:2" ht="12.75" x14ac:dyDescent="0.2">
      <c r="A20" s="46" t="s">
        <v>245</v>
      </c>
      <c r="B20" s="46" t="s">
        <v>247</v>
      </c>
    </row>
    <row r="21" spans="1:2" ht="12.75" x14ac:dyDescent="0.2">
      <c r="A21" s="46" t="s">
        <v>243</v>
      </c>
      <c r="B21" s="46" t="s">
        <v>249</v>
      </c>
    </row>
    <row r="22" spans="1:2" ht="12.75" x14ac:dyDescent="0.2">
      <c r="A22" s="46" t="s">
        <v>246</v>
      </c>
      <c r="B22" s="139" t="s">
        <v>248</v>
      </c>
    </row>
    <row r="23" spans="1:2" ht="12.75" x14ac:dyDescent="0.2">
      <c r="A23" s="46" t="s">
        <v>244</v>
      </c>
      <c r="B23" s="139" t="s">
        <v>250</v>
      </c>
    </row>
    <row r="24" spans="1:2" ht="12.75" x14ac:dyDescent="0.2">
      <c r="A24" s="46" t="s">
        <v>205</v>
      </c>
      <c r="B24" s="139" t="s">
        <v>150</v>
      </c>
    </row>
    <row r="25" spans="1:2" ht="12.75" x14ac:dyDescent="0.2">
      <c r="A25" s="46" t="s">
        <v>142</v>
      </c>
      <c r="B25" s="139" t="s">
        <v>157</v>
      </c>
    </row>
    <row r="26" spans="1:2" ht="12.75" x14ac:dyDescent="0.2">
      <c r="A26" s="46" t="s">
        <v>209</v>
      </c>
      <c r="B26" s="46" t="s">
        <v>211</v>
      </c>
    </row>
    <row r="27" spans="1:2" ht="12.75" x14ac:dyDescent="0.2">
      <c r="A27" s="46" t="s">
        <v>210</v>
      </c>
      <c r="B27" s="46" t="s">
        <v>212</v>
      </c>
    </row>
    <row r="28" spans="1:2" ht="12.75" x14ac:dyDescent="0.2">
      <c r="A28" s="46" t="s">
        <v>213</v>
      </c>
      <c r="B28" s="139" t="s">
        <v>152</v>
      </c>
    </row>
    <row r="29" spans="1:2" ht="12.75" x14ac:dyDescent="0.2">
      <c r="A29" s="46" t="s">
        <v>144</v>
      </c>
      <c r="B29" s="139" t="s">
        <v>158</v>
      </c>
    </row>
    <row r="30" spans="1:2" ht="12.75" x14ac:dyDescent="0.2">
      <c r="A30" s="46" t="s">
        <v>105</v>
      </c>
      <c r="B30" s="46" t="s">
        <v>106</v>
      </c>
    </row>
    <row r="31" spans="1:2" ht="12.75" x14ac:dyDescent="0.2">
      <c r="A31" s="46" t="s">
        <v>107</v>
      </c>
      <c r="B31" s="46" t="s">
        <v>108</v>
      </c>
    </row>
    <row r="32" spans="1:2" ht="12.75" x14ac:dyDescent="0.2">
      <c r="A32" s="140" t="s">
        <v>41</v>
      </c>
      <c r="B32" s="139" t="s">
        <v>42</v>
      </c>
    </row>
    <row r="33" spans="1:2" ht="12.75" x14ac:dyDescent="0.2">
      <c r="A33" s="46" t="s">
        <v>270</v>
      </c>
      <c r="B33" s="139" t="s">
        <v>272</v>
      </c>
    </row>
    <row r="34" spans="1:2" ht="12.75" x14ac:dyDescent="0.2">
      <c r="A34" s="46" t="s">
        <v>271</v>
      </c>
      <c r="B34" s="139" t="s">
        <v>273</v>
      </c>
    </row>
    <row r="35" spans="1:2" ht="12.75" x14ac:dyDescent="0.2">
      <c r="A35" s="46" t="s">
        <v>109</v>
      </c>
      <c r="B35" s="46" t="s">
        <v>110</v>
      </c>
    </row>
    <row r="36" spans="1:2" ht="12.75" x14ac:dyDescent="0.2">
      <c r="A36" s="46" t="s">
        <v>235</v>
      </c>
      <c r="B36" s="46" t="s">
        <v>237</v>
      </c>
    </row>
    <row r="37" spans="1:2" ht="12.75" x14ac:dyDescent="0.2">
      <c r="A37" s="46" t="s">
        <v>236</v>
      </c>
      <c r="B37" s="46" t="s">
        <v>238</v>
      </c>
    </row>
    <row r="38" spans="1:2" ht="12.75" x14ac:dyDescent="0.2">
      <c r="A38" s="46" t="s">
        <v>279</v>
      </c>
      <c r="B38" s="139" t="s">
        <v>281</v>
      </c>
    </row>
    <row r="39" spans="1:2" ht="12.75" x14ac:dyDescent="0.2">
      <c r="A39" s="46" t="s">
        <v>280</v>
      </c>
      <c r="B39" s="139" t="s">
        <v>282</v>
      </c>
    </row>
    <row r="40" spans="1:2" ht="12.75" x14ac:dyDescent="0.2">
      <c r="A40" s="140" t="s">
        <v>38</v>
      </c>
      <c r="B40" s="139" t="s">
        <v>39</v>
      </c>
    </row>
    <row r="41" spans="1:2" ht="12.75" x14ac:dyDescent="0.2">
      <c r="A41" s="46" t="s">
        <v>111</v>
      </c>
      <c r="B41" s="46" t="s">
        <v>112</v>
      </c>
    </row>
    <row r="42" spans="1:2" ht="12.75" x14ac:dyDescent="0.2">
      <c r="A42" s="46" t="s">
        <v>214</v>
      </c>
      <c r="B42" s="139" t="s">
        <v>153</v>
      </c>
    </row>
    <row r="43" spans="1:2" ht="12.75" x14ac:dyDescent="0.2">
      <c r="A43" s="46" t="s">
        <v>143</v>
      </c>
      <c r="B43" s="139" t="s">
        <v>159</v>
      </c>
    </row>
    <row r="44" spans="1:2" ht="12.75" x14ac:dyDescent="0.2">
      <c r="A44" s="46" t="s">
        <v>262</v>
      </c>
      <c r="B44" s="46" t="s">
        <v>266</v>
      </c>
    </row>
    <row r="45" spans="1:2" ht="12.75" x14ac:dyDescent="0.2">
      <c r="A45" s="46" t="s">
        <v>265</v>
      </c>
      <c r="B45" s="46" t="s">
        <v>267</v>
      </c>
    </row>
    <row r="46" spans="1:2" ht="12.75" x14ac:dyDescent="0.2">
      <c r="A46" s="46" t="s">
        <v>623</v>
      </c>
      <c r="B46" s="46" t="s">
        <v>621</v>
      </c>
    </row>
    <row r="47" spans="1:2" ht="12.75" x14ac:dyDescent="0.2">
      <c r="A47" s="46" t="s">
        <v>624</v>
      </c>
      <c r="B47" s="46" t="s">
        <v>622</v>
      </c>
    </row>
    <row r="48" spans="1:2" ht="12.75" x14ac:dyDescent="0.2">
      <c r="A48" s="46" t="s">
        <v>264</v>
      </c>
      <c r="B48" s="46" t="s">
        <v>268</v>
      </c>
    </row>
    <row r="49" spans="1:2" ht="12.75" x14ac:dyDescent="0.2">
      <c r="A49" s="46" t="s">
        <v>263</v>
      </c>
      <c r="B49" s="46" t="s">
        <v>269</v>
      </c>
    </row>
    <row r="50" spans="1:2" ht="12.75" x14ac:dyDescent="0.2">
      <c r="A50" s="46" t="s">
        <v>261</v>
      </c>
      <c r="B50" s="46" t="s">
        <v>569</v>
      </c>
    </row>
    <row r="51" spans="1:2" ht="12.75" x14ac:dyDescent="0.2">
      <c r="A51" s="46" t="s">
        <v>147</v>
      </c>
      <c r="B51" s="46" t="s">
        <v>570</v>
      </c>
    </row>
    <row r="52" spans="1:2" ht="12.75" x14ac:dyDescent="0.2">
      <c r="A52" s="46" t="s">
        <v>113</v>
      </c>
      <c r="B52" s="46" t="s">
        <v>114</v>
      </c>
    </row>
    <row r="53" spans="1:2" ht="12.75" x14ac:dyDescent="0.2">
      <c r="A53" s="46" t="s">
        <v>251</v>
      </c>
      <c r="B53" s="139" t="s">
        <v>154</v>
      </c>
    </row>
    <row r="54" spans="1:2" ht="12.75" x14ac:dyDescent="0.2">
      <c r="A54" s="46" t="s">
        <v>148</v>
      </c>
      <c r="B54" s="139" t="s">
        <v>160</v>
      </c>
    </row>
    <row r="55" spans="1:2" ht="12.75" x14ac:dyDescent="0.2">
      <c r="A55" s="46" t="s">
        <v>116</v>
      </c>
      <c r="B55" s="46" t="s">
        <v>118</v>
      </c>
    </row>
    <row r="56" spans="1:2" ht="12.75" x14ac:dyDescent="0.2">
      <c r="A56" s="46" t="s">
        <v>252</v>
      </c>
      <c r="B56" s="139" t="s">
        <v>155</v>
      </c>
    </row>
    <row r="57" spans="1:2" ht="12.75" x14ac:dyDescent="0.2">
      <c r="A57" s="46" t="s">
        <v>145</v>
      </c>
      <c r="B57" s="139" t="s">
        <v>161</v>
      </c>
    </row>
    <row r="58" spans="1:2" ht="12.75" x14ac:dyDescent="0.2">
      <c r="A58" s="140" t="s">
        <v>98</v>
      </c>
      <c r="B58" s="139" t="s">
        <v>30</v>
      </c>
    </row>
    <row r="59" spans="1:2" ht="12.75" x14ac:dyDescent="0.2">
      <c r="A59" s="46" t="s">
        <v>253</v>
      </c>
      <c r="B59" s="46" t="s">
        <v>254</v>
      </c>
    </row>
    <row r="60" spans="1:2" ht="12.75" x14ac:dyDescent="0.2">
      <c r="A60" s="46" t="s">
        <v>255</v>
      </c>
      <c r="B60" s="46" t="s">
        <v>256</v>
      </c>
    </row>
    <row r="61" spans="1:2" ht="12.75" x14ac:dyDescent="0.2">
      <c r="A61" s="140" t="s">
        <v>119</v>
      </c>
      <c r="B61" s="139" t="s">
        <v>120</v>
      </c>
    </row>
    <row r="62" spans="1:2" ht="12.75" x14ac:dyDescent="0.2">
      <c r="A62" s="140" t="s">
        <v>286</v>
      </c>
      <c r="B62" s="139" t="s">
        <v>283</v>
      </c>
    </row>
    <row r="63" spans="1:2" ht="12.75" x14ac:dyDescent="0.2">
      <c r="A63" s="140" t="s">
        <v>287</v>
      </c>
      <c r="B63" s="139" t="s">
        <v>284</v>
      </c>
    </row>
    <row r="64" spans="1:2" ht="12.75" x14ac:dyDescent="0.2">
      <c r="A64" s="46" t="s">
        <v>304</v>
      </c>
      <c r="B64" s="139" t="s">
        <v>123</v>
      </c>
    </row>
    <row r="65" spans="1:2" ht="12.75" x14ac:dyDescent="0.2">
      <c r="A65" s="140" t="s">
        <v>37</v>
      </c>
      <c r="B65" s="139" t="s">
        <v>314</v>
      </c>
    </row>
    <row r="66" spans="1:2" ht="12.75" x14ac:dyDescent="0.2">
      <c r="A66" s="46" t="s">
        <v>220</v>
      </c>
      <c r="B66" s="139" t="s">
        <v>225</v>
      </c>
    </row>
    <row r="67" spans="1:2" ht="12.75" x14ac:dyDescent="0.2">
      <c r="A67" s="46" t="s">
        <v>215</v>
      </c>
      <c r="B67" s="139" t="s">
        <v>229</v>
      </c>
    </row>
    <row r="68" spans="1:2" ht="12.75" x14ac:dyDescent="0.2">
      <c r="A68" s="46" t="s">
        <v>221</v>
      </c>
      <c r="B68" s="139" t="s">
        <v>226</v>
      </c>
    </row>
    <row r="69" spans="1:2" ht="12.75" x14ac:dyDescent="0.2">
      <c r="A69" s="46" t="s">
        <v>216</v>
      </c>
      <c r="B69" s="139" t="s">
        <v>230</v>
      </c>
    </row>
    <row r="70" spans="1:2" ht="12.75" x14ac:dyDescent="0.2">
      <c r="A70" s="46" t="s">
        <v>222</v>
      </c>
      <c r="B70" s="139" t="s">
        <v>227</v>
      </c>
    </row>
    <row r="71" spans="1:2" ht="12.75" x14ac:dyDescent="0.2">
      <c r="A71" s="46" t="s">
        <v>217</v>
      </c>
      <c r="B71" s="139" t="s">
        <v>231</v>
      </c>
    </row>
    <row r="72" spans="1:2" ht="12.75" x14ac:dyDescent="0.2">
      <c r="A72" s="140" t="s">
        <v>223</v>
      </c>
      <c r="B72" s="139" t="s">
        <v>567</v>
      </c>
    </row>
    <row r="73" spans="1:2" ht="12.75" x14ac:dyDescent="0.2">
      <c r="A73" s="140" t="s">
        <v>218</v>
      </c>
      <c r="B73" s="139" t="s">
        <v>568</v>
      </c>
    </row>
    <row r="74" spans="1:2" ht="12.75" x14ac:dyDescent="0.2">
      <c r="A74" s="46" t="s">
        <v>224</v>
      </c>
      <c r="B74" s="139" t="s">
        <v>228</v>
      </c>
    </row>
    <row r="75" spans="1:2" ht="12.75" x14ac:dyDescent="0.2">
      <c r="A75" s="46" t="s">
        <v>219</v>
      </c>
      <c r="B75" s="139" t="s">
        <v>232</v>
      </c>
    </row>
    <row r="76" spans="1:2" ht="12.75" x14ac:dyDescent="0.2">
      <c r="A76" s="140" t="s">
        <v>124</v>
      </c>
      <c r="B76" s="139" t="s">
        <v>125</v>
      </c>
    </row>
    <row r="77" spans="1:2" ht="12.75" x14ac:dyDescent="0.2">
      <c r="A77" s="140" t="s">
        <v>592</v>
      </c>
      <c r="B77" s="139" t="s">
        <v>593</v>
      </c>
    </row>
    <row r="78" spans="1:2" ht="12.75" x14ac:dyDescent="0.2">
      <c r="A78" s="140" t="s">
        <v>33</v>
      </c>
      <c r="B78" s="139" t="s">
        <v>34</v>
      </c>
    </row>
    <row r="79" spans="1:2" x14ac:dyDescent="0.15">
      <c r="A79" s="4"/>
      <c r="B79" s="4"/>
    </row>
    <row r="80" spans="1:2" ht="12.75" x14ac:dyDescent="0.2">
      <c r="A80" s="7" t="s">
        <v>43</v>
      </c>
      <c r="B80" s="4"/>
    </row>
    <row r="81" spans="1:2" ht="12.75" x14ac:dyDescent="0.2">
      <c r="A81" s="139" t="s">
        <v>233</v>
      </c>
      <c r="B81" s="46" t="s">
        <v>234</v>
      </c>
    </row>
    <row r="82" spans="1:2" ht="12.75" x14ac:dyDescent="0.2">
      <c r="A82" s="139" t="s">
        <v>47</v>
      </c>
      <c r="B82" s="139" t="s">
        <v>48</v>
      </c>
    </row>
    <row r="83" spans="1:2" ht="12.75" x14ac:dyDescent="0.2">
      <c r="A83" s="46" t="s">
        <v>115</v>
      </c>
      <c r="B83" s="46" t="s">
        <v>117</v>
      </c>
    </row>
    <row r="84" spans="1:2" ht="12.75" x14ac:dyDescent="0.2">
      <c r="A84" s="139" t="s">
        <v>44</v>
      </c>
      <c r="B84" s="139" t="s">
        <v>45</v>
      </c>
    </row>
    <row r="85" spans="1:2" ht="12.75" x14ac:dyDescent="0.2">
      <c r="A85" s="139" t="s">
        <v>49</v>
      </c>
      <c r="B85" s="139" t="s">
        <v>50</v>
      </c>
    </row>
    <row r="86" spans="1:2" ht="12.75" x14ac:dyDescent="0.2">
      <c r="A86" s="139" t="s">
        <v>121</v>
      </c>
      <c r="B86" s="139" t="s">
        <v>122</v>
      </c>
    </row>
    <row r="87" spans="1:2" ht="12.75" x14ac:dyDescent="0.2">
      <c r="A87" s="139" t="s">
        <v>46</v>
      </c>
      <c r="B87" s="139" t="s">
        <v>130</v>
      </c>
    </row>
    <row r="88" spans="1:2" ht="12.75" x14ac:dyDescent="0.2">
      <c r="A88" s="139" t="s">
        <v>128</v>
      </c>
      <c r="B88" s="139" t="s">
        <v>51</v>
      </c>
    </row>
    <row r="89" spans="1:2" ht="12.75" x14ac:dyDescent="0.2">
      <c r="A89" s="139" t="s">
        <v>126</v>
      </c>
      <c r="B89" s="139" t="s">
        <v>127</v>
      </c>
    </row>
    <row r="90" spans="1:2" ht="12.75" x14ac:dyDescent="0.2">
      <c r="A90" s="46" t="s">
        <v>257</v>
      </c>
      <c r="B90" s="46" t="s">
        <v>259</v>
      </c>
    </row>
    <row r="91" spans="1:2" ht="12.75" x14ac:dyDescent="0.2">
      <c r="A91" s="46" t="s">
        <v>258</v>
      </c>
      <c r="B91" s="46" t="s">
        <v>260</v>
      </c>
    </row>
    <row r="92" spans="1:2" ht="12.75" x14ac:dyDescent="0.2">
      <c r="A92" s="139" t="s">
        <v>129</v>
      </c>
      <c r="B92" s="139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7"/>
  <sheetViews>
    <sheetView workbookViewId="0">
      <selection activeCell="B114" sqref="B114"/>
    </sheetView>
  </sheetViews>
  <sheetFormatPr baseColWidth="10" defaultColWidth="11.19921875" defaultRowHeight="9" x14ac:dyDescent="0.15"/>
  <cols>
    <col min="2" max="2" width="37.3984375" customWidth="1"/>
  </cols>
  <sheetData>
    <row r="1" spans="1:3" ht="15" x14ac:dyDescent="0.25">
      <c r="A1" s="70" t="s">
        <v>54</v>
      </c>
      <c r="B1" s="70" t="s">
        <v>353</v>
      </c>
      <c r="C1" s="70" t="s">
        <v>343</v>
      </c>
    </row>
    <row r="2" spans="1:3" ht="15" x14ac:dyDescent="0.25">
      <c r="A2" s="68" t="s">
        <v>345</v>
      </c>
      <c r="B2" s="68" t="s">
        <v>357</v>
      </c>
      <c r="C2" s="69">
        <v>226</v>
      </c>
    </row>
    <row r="3" spans="1:3" ht="15" x14ac:dyDescent="0.25">
      <c r="A3" s="68" t="s">
        <v>351</v>
      </c>
      <c r="B3" s="68" t="s">
        <v>356</v>
      </c>
      <c r="C3" s="69">
        <v>246.2</v>
      </c>
    </row>
    <row r="4" spans="1:3" ht="15" x14ac:dyDescent="0.25">
      <c r="A4" s="68" t="s">
        <v>340</v>
      </c>
      <c r="B4" s="68" t="s">
        <v>328</v>
      </c>
      <c r="C4" s="69">
        <v>267.52</v>
      </c>
    </row>
    <row r="5" spans="1:3" ht="15" x14ac:dyDescent="0.25">
      <c r="A5" s="68" t="s">
        <v>331</v>
      </c>
      <c r="B5" s="68" t="s">
        <v>338</v>
      </c>
      <c r="C5" s="69">
        <v>397.43</v>
      </c>
    </row>
    <row r="6" spans="1:3" ht="15" x14ac:dyDescent="0.25">
      <c r="A6" s="68" t="s">
        <v>349</v>
      </c>
      <c r="B6" s="68" t="s">
        <v>336</v>
      </c>
      <c r="C6" s="69">
        <v>419.52</v>
      </c>
    </row>
    <row r="7" spans="1:3" ht="15" x14ac:dyDescent="0.25">
      <c r="A7" s="68" t="s">
        <v>333</v>
      </c>
      <c r="B7" s="68" t="s">
        <v>330</v>
      </c>
      <c r="C7" s="69">
        <v>441.59</v>
      </c>
    </row>
    <row r="8" spans="1:3" ht="15" x14ac:dyDescent="0.25">
      <c r="A8" s="68" t="s">
        <v>341</v>
      </c>
      <c r="B8" s="68" t="s">
        <v>339</v>
      </c>
      <c r="C8" s="69">
        <v>397.43</v>
      </c>
    </row>
    <row r="9" spans="1:3" ht="15" x14ac:dyDescent="0.25">
      <c r="A9" s="68" t="s">
        <v>329</v>
      </c>
      <c r="B9" s="68" t="s">
        <v>355</v>
      </c>
      <c r="C9" s="69">
        <v>463.67</v>
      </c>
    </row>
    <row r="10" spans="1:3" ht="15" x14ac:dyDescent="0.25">
      <c r="A10" s="68" t="s">
        <v>334</v>
      </c>
      <c r="B10" s="68" t="s">
        <v>342</v>
      </c>
      <c r="C10" s="69">
        <v>268.58999999999997</v>
      </c>
    </row>
    <row r="11" spans="1:3" ht="15" x14ac:dyDescent="0.25">
      <c r="A11" s="68" t="s">
        <v>347</v>
      </c>
      <c r="B11" s="68" t="s">
        <v>350</v>
      </c>
      <c r="C11" s="69">
        <v>437.54</v>
      </c>
    </row>
    <row r="12" spans="1:3" ht="15" x14ac:dyDescent="0.25">
      <c r="A12" s="68" t="s">
        <v>354</v>
      </c>
      <c r="B12" s="68" t="s">
        <v>344</v>
      </c>
      <c r="C12" s="69">
        <v>525.07000000000005</v>
      </c>
    </row>
    <row r="13" spans="1:3" ht="15" x14ac:dyDescent="0.25">
      <c r="A13" s="68" t="s">
        <v>337</v>
      </c>
      <c r="B13" s="68" t="s">
        <v>352</v>
      </c>
      <c r="C13" s="69">
        <v>514.79999999999995</v>
      </c>
    </row>
    <row r="14" spans="1:3" ht="15" x14ac:dyDescent="0.25">
      <c r="A14" s="68" t="s">
        <v>348</v>
      </c>
      <c r="B14" s="68" t="s">
        <v>335</v>
      </c>
      <c r="C14" s="69">
        <v>520.75</v>
      </c>
    </row>
    <row r="15" spans="1:3" ht="15" x14ac:dyDescent="0.25">
      <c r="A15" s="68" t="s">
        <v>332</v>
      </c>
      <c r="B15" s="68" t="s">
        <v>346</v>
      </c>
      <c r="C15" s="69">
        <v>519.54</v>
      </c>
    </row>
    <row r="16" spans="1:3" ht="15" x14ac:dyDescent="0.25">
      <c r="A16" s="68" t="s">
        <v>358</v>
      </c>
      <c r="B16" s="68" t="s">
        <v>359</v>
      </c>
      <c r="C16" s="69">
        <v>0</v>
      </c>
    </row>
    <row r="17" spans="1:3" ht="15" x14ac:dyDescent="0.25">
      <c r="A17" s="68" t="s">
        <v>360</v>
      </c>
      <c r="B17" s="68" t="s">
        <v>460</v>
      </c>
      <c r="C17" s="69">
        <v>0</v>
      </c>
    </row>
    <row r="18" spans="1:3" ht="15" x14ac:dyDescent="0.25">
      <c r="A18" s="68" t="s">
        <v>361</v>
      </c>
      <c r="B18" s="68" t="s">
        <v>461</v>
      </c>
      <c r="C18" s="69">
        <v>0</v>
      </c>
    </row>
    <row r="19" spans="1:3" ht="15" x14ac:dyDescent="0.25">
      <c r="A19" s="68" t="s">
        <v>362</v>
      </c>
      <c r="B19" s="68" t="s">
        <v>462</v>
      </c>
      <c r="C19" s="69">
        <v>0</v>
      </c>
    </row>
    <row r="20" spans="1:3" ht="15" x14ac:dyDescent="0.25">
      <c r="A20" s="68" t="s">
        <v>363</v>
      </c>
      <c r="B20" s="68" t="s">
        <v>463</v>
      </c>
      <c r="C20" s="69">
        <v>0</v>
      </c>
    </row>
    <row r="21" spans="1:3" ht="15" x14ac:dyDescent="0.25">
      <c r="A21" s="68" t="s">
        <v>364</v>
      </c>
      <c r="B21" s="68" t="s">
        <v>464</v>
      </c>
      <c r="C21" s="69">
        <v>0</v>
      </c>
    </row>
    <row r="22" spans="1:3" ht="15" x14ac:dyDescent="0.25">
      <c r="A22" s="68" t="s">
        <v>365</v>
      </c>
      <c r="B22" s="68" t="s">
        <v>465</v>
      </c>
      <c r="C22" s="69">
        <v>0</v>
      </c>
    </row>
    <row r="23" spans="1:3" ht="15" x14ac:dyDescent="0.25">
      <c r="A23" s="68" t="s">
        <v>366</v>
      </c>
      <c r="B23" s="68" t="s">
        <v>466</v>
      </c>
      <c r="C23" s="69">
        <v>0</v>
      </c>
    </row>
    <row r="24" spans="1:3" ht="15" x14ac:dyDescent="0.25">
      <c r="A24" s="68" t="s">
        <v>367</v>
      </c>
      <c r="B24" s="68" t="s">
        <v>467</v>
      </c>
      <c r="C24" s="69">
        <v>0</v>
      </c>
    </row>
    <row r="25" spans="1:3" ht="15" x14ac:dyDescent="0.25">
      <c r="A25" s="68" t="s">
        <v>368</v>
      </c>
      <c r="B25" s="68" t="s">
        <v>468</v>
      </c>
      <c r="C25" s="69">
        <v>0</v>
      </c>
    </row>
    <row r="26" spans="1:3" ht="15" x14ac:dyDescent="0.25">
      <c r="A26" s="68" t="s">
        <v>369</v>
      </c>
      <c r="B26" s="68" t="s">
        <v>469</v>
      </c>
      <c r="C26" s="69">
        <v>0</v>
      </c>
    </row>
    <row r="27" spans="1:3" ht="15" x14ac:dyDescent="0.25">
      <c r="A27" s="68" t="s">
        <v>370</v>
      </c>
      <c r="B27" s="68" t="s">
        <v>470</v>
      </c>
      <c r="C27" s="69">
        <v>0</v>
      </c>
    </row>
    <row r="28" spans="1:3" ht="15" x14ac:dyDescent="0.25">
      <c r="A28" s="68" t="s">
        <v>371</v>
      </c>
      <c r="B28" s="68" t="s">
        <v>471</v>
      </c>
      <c r="C28" s="69">
        <v>0</v>
      </c>
    </row>
    <row r="29" spans="1:3" ht="15" x14ac:dyDescent="0.25">
      <c r="A29" s="68" t="s">
        <v>372</v>
      </c>
      <c r="B29" s="68" t="s">
        <v>472</v>
      </c>
      <c r="C29" s="69">
        <v>0</v>
      </c>
    </row>
    <row r="30" spans="1:3" ht="15" x14ac:dyDescent="0.25">
      <c r="A30" s="68" t="s">
        <v>373</v>
      </c>
      <c r="B30" s="68" t="s">
        <v>473</v>
      </c>
      <c r="C30" s="69">
        <v>0</v>
      </c>
    </row>
    <row r="31" spans="1:3" ht="15" x14ac:dyDescent="0.25">
      <c r="A31" s="68" t="s">
        <v>374</v>
      </c>
      <c r="B31" s="68" t="s">
        <v>474</v>
      </c>
      <c r="C31" s="69">
        <v>0</v>
      </c>
    </row>
    <row r="32" spans="1:3" ht="15" x14ac:dyDescent="0.25">
      <c r="A32" s="68" t="s">
        <v>375</v>
      </c>
      <c r="B32" s="68" t="s">
        <v>475</v>
      </c>
      <c r="C32" s="69">
        <v>0</v>
      </c>
    </row>
    <row r="33" spans="1:3" ht="15" x14ac:dyDescent="0.25">
      <c r="A33" s="68" t="s">
        <v>376</v>
      </c>
      <c r="B33" s="68" t="s">
        <v>476</v>
      </c>
      <c r="C33" s="69">
        <v>0</v>
      </c>
    </row>
    <row r="34" spans="1:3" ht="15" x14ac:dyDescent="0.25">
      <c r="A34" s="68" t="s">
        <v>377</v>
      </c>
      <c r="B34" s="68" t="s">
        <v>477</v>
      </c>
      <c r="C34" s="69">
        <v>0</v>
      </c>
    </row>
    <row r="35" spans="1:3" ht="15" x14ac:dyDescent="0.25">
      <c r="A35" s="68" t="s">
        <v>378</v>
      </c>
      <c r="B35" s="68" t="s">
        <v>478</v>
      </c>
      <c r="C35" s="69">
        <v>0</v>
      </c>
    </row>
    <row r="36" spans="1:3" ht="15" x14ac:dyDescent="0.25">
      <c r="A36" s="68" t="s">
        <v>379</v>
      </c>
      <c r="B36" s="68" t="s">
        <v>479</v>
      </c>
      <c r="C36" s="69">
        <v>0</v>
      </c>
    </row>
    <row r="37" spans="1:3" ht="15" x14ac:dyDescent="0.25">
      <c r="A37" s="68" t="s">
        <v>380</v>
      </c>
      <c r="B37" s="68" t="s">
        <v>480</v>
      </c>
      <c r="C37" s="69">
        <v>0</v>
      </c>
    </row>
    <row r="38" spans="1:3" ht="15" x14ac:dyDescent="0.25">
      <c r="A38" s="68" t="s">
        <v>381</v>
      </c>
      <c r="B38" s="68" t="s">
        <v>481</v>
      </c>
      <c r="C38" s="69">
        <v>0</v>
      </c>
    </row>
    <row r="39" spans="1:3" ht="15" x14ac:dyDescent="0.25">
      <c r="A39" s="68" t="s">
        <v>382</v>
      </c>
      <c r="B39" s="68" t="s">
        <v>482</v>
      </c>
      <c r="C39" s="69">
        <v>0</v>
      </c>
    </row>
    <row r="40" spans="1:3" ht="15" x14ac:dyDescent="0.25">
      <c r="A40" s="68" t="s">
        <v>383</v>
      </c>
      <c r="B40" s="68" t="s">
        <v>483</v>
      </c>
      <c r="C40" s="69">
        <v>0</v>
      </c>
    </row>
    <row r="41" spans="1:3" ht="15" x14ac:dyDescent="0.25">
      <c r="A41" s="68" t="s">
        <v>384</v>
      </c>
      <c r="B41" s="68" t="s">
        <v>484</v>
      </c>
      <c r="C41" s="69">
        <v>0</v>
      </c>
    </row>
    <row r="42" spans="1:3" ht="15" x14ac:dyDescent="0.25">
      <c r="A42" s="68" t="s">
        <v>385</v>
      </c>
      <c r="B42" s="68" t="s">
        <v>485</v>
      </c>
      <c r="C42" s="69">
        <v>0</v>
      </c>
    </row>
    <row r="43" spans="1:3" ht="15" x14ac:dyDescent="0.25">
      <c r="A43" s="68" t="s">
        <v>386</v>
      </c>
      <c r="B43" s="68" t="s">
        <v>486</v>
      </c>
      <c r="C43" s="69">
        <v>0</v>
      </c>
    </row>
    <row r="44" spans="1:3" ht="15" x14ac:dyDescent="0.25">
      <c r="A44" s="68" t="s">
        <v>387</v>
      </c>
      <c r="B44" s="68" t="s">
        <v>487</v>
      </c>
      <c r="C44" s="69">
        <v>0</v>
      </c>
    </row>
    <row r="45" spans="1:3" ht="15" x14ac:dyDescent="0.25">
      <c r="A45" s="68" t="s">
        <v>388</v>
      </c>
      <c r="B45" s="68" t="s">
        <v>488</v>
      </c>
      <c r="C45" s="69">
        <v>0</v>
      </c>
    </row>
    <row r="46" spans="1:3" ht="15" x14ac:dyDescent="0.25">
      <c r="A46" s="68" t="s">
        <v>389</v>
      </c>
      <c r="B46" s="68" t="s">
        <v>489</v>
      </c>
      <c r="C46" s="69">
        <v>0</v>
      </c>
    </row>
    <row r="47" spans="1:3" ht="15" x14ac:dyDescent="0.25">
      <c r="A47" s="68" t="s">
        <v>390</v>
      </c>
      <c r="B47" s="68" t="s">
        <v>490</v>
      </c>
      <c r="C47" s="69">
        <v>0</v>
      </c>
    </row>
    <row r="48" spans="1:3" ht="15" x14ac:dyDescent="0.25">
      <c r="A48" s="68" t="s">
        <v>391</v>
      </c>
      <c r="B48" s="68" t="s">
        <v>491</v>
      </c>
      <c r="C48" s="69">
        <v>0</v>
      </c>
    </row>
    <row r="49" spans="1:3" ht="15" x14ac:dyDescent="0.25">
      <c r="A49" s="68" t="s">
        <v>392</v>
      </c>
      <c r="B49" s="68" t="s">
        <v>492</v>
      </c>
      <c r="C49" s="69">
        <v>0</v>
      </c>
    </row>
    <row r="50" spans="1:3" ht="15" x14ac:dyDescent="0.25">
      <c r="A50" s="68" t="s">
        <v>393</v>
      </c>
      <c r="B50" s="68" t="s">
        <v>493</v>
      </c>
      <c r="C50" s="69">
        <v>0</v>
      </c>
    </row>
    <row r="51" spans="1:3" ht="15" x14ac:dyDescent="0.25">
      <c r="A51" s="68" t="s">
        <v>394</v>
      </c>
      <c r="B51" s="68" t="s">
        <v>494</v>
      </c>
      <c r="C51" s="69">
        <v>0</v>
      </c>
    </row>
    <row r="52" spans="1:3" ht="15" x14ac:dyDescent="0.25">
      <c r="A52" s="68" t="s">
        <v>395</v>
      </c>
      <c r="B52" s="68" t="s">
        <v>495</v>
      </c>
      <c r="C52" s="69">
        <v>0</v>
      </c>
    </row>
    <row r="53" spans="1:3" ht="15" x14ac:dyDescent="0.25">
      <c r="A53" s="68" t="s">
        <v>396</v>
      </c>
      <c r="B53" s="68" t="s">
        <v>496</v>
      </c>
      <c r="C53" s="69">
        <v>0</v>
      </c>
    </row>
    <row r="54" spans="1:3" ht="15" x14ac:dyDescent="0.25">
      <c r="A54" s="68" t="s">
        <v>397</v>
      </c>
      <c r="B54" s="68" t="s">
        <v>497</v>
      </c>
      <c r="C54" s="69">
        <v>0</v>
      </c>
    </row>
    <row r="55" spans="1:3" ht="15" x14ac:dyDescent="0.25">
      <c r="A55" s="68" t="s">
        <v>398</v>
      </c>
      <c r="B55" s="68" t="s">
        <v>498</v>
      </c>
      <c r="C55" s="69">
        <v>0</v>
      </c>
    </row>
    <row r="56" spans="1:3" ht="15" x14ac:dyDescent="0.25">
      <c r="A56" s="68" t="s">
        <v>399</v>
      </c>
      <c r="B56" s="68" t="s">
        <v>499</v>
      </c>
      <c r="C56" s="69">
        <v>0</v>
      </c>
    </row>
    <row r="57" spans="1:3" ht="15" x14ac:dyDescent="0.25">
      <c r="A57" s="68" t="s">
        <v>400</v>
      </c>
      <c r="B57" s="68" t="s">
        <v>500</v>
      </c>
      <c r="C57" s="69">
        <v>0</v>
      </c>
    </row>
    <row r="58" spans="1:3" ht="15" x14ac:dyDescent="0.25">
      <c r="A58" s="68" t="s">
        <v>401</v>
      </c>
      <c r="B58" s="68" t="s">
        <v>501</v>
      </c>
      <c r="C58" s="69">
        <v>0</v>
      </c>
    </row>
    <row r="59" spans="1:3" ht="15" x14ac:dyDescent="0.25">
      <c r="A59" s="68" t="s">
        <v>402</v>
      </c>
      <c r="B59" s="68" t="s">
        <v>502</v>
      </c>
      <c r="C59" s="69">
        <v>0</v>
      </c>
    </row>
    <row r="60" spans="1:3" ht="15" x14ac:dyDescent="0.25">
      <c r="A60" s="68" t="s">
        <v>403</v>
      </c>
      <c r="B60" s="68" t="s">
        <v>503</v>
      </c>
      <c r="C60" s="69">
        <v>0</v>
      </c>
    </row>
    <row r="61" spans="1:3" ht="15" x14ac:dyDescent="0.25">
      <c r="A61" s="68" t="s">
        <v>404</v>
      </c>
      <c r="B61" s="68" t="s">
        <v>504</v>
      </c>
      <c r="C61" s="69">
        <v>0</v>
      </c>
    </row>
    <row r="62" spans="1:3" ht="15" x14ac:dyDescent="0.25">
      <c r="A62" s="68" t="s">
        <v>405</v>
      </c>
      <c r="B62" s="68" t="s">
        <v>505</v>
      </c>
      <c r="C62" s="69">
        <v>0</v>
      </c>
    </row>
    <row r="63" spans="1:3" ht="15" x14ac:dyDescent="0.25">
      <c r="A63" s="68" t="s">
        <v>406</v>
      </c>
      <c r="B63" s="68" t="s">
        <v>506</v>
      </c>
      <c r="C63" s="69">
        <v>0</v>
      </c>
    </row>
    <row r="64" spans="1:3" ht="15" x14ac:dyDescent="0.25">
      <c r="A64" s="68" t="s">
        <v>407</v>
      </c>
      <c r="B64" s="68" t="s">
        <v>507</v>
      </c>
      <c r="C64" s="69">
        <v>0</v>
      </c>
    </row>
    <row r="65" spans="1:3" ht="15" x14ac:dyDescent="0.25">
      <c r="A65" s="68" t="s">
        <v>408</v>
      </c>
      <c r="B65" s="68" t="s">
        <v>508</v>
      </c>
      <c r="C65" s="69">
        <v>0</v>
      </c>
    </row>
    <row r="66" spans="1:3" ht="15" x14ac:dyDescent="0.25">
      <c r="A66" s="68" t="s">
        <v>409</v>
      </c>
      <c r="B66" s="68" t="s">
        <v>509</v>
      </c>
      <c r="C66" s="69">
        <v>0</v>
      </c>
    </row>
    <row r="67" spans="1:3" ht="15" x14ac:dyDescent="0.25">
      <c r="A67" s="68" t="s">
        <v>410</v>
      </c>
      <c r="B67" s="68" t="s">
        <v>510</v>
      </c>
      <c r="C67" s="69">
        <v>0</v>
      </c>
    </row>
    <row r="68" spans="1:3" ht="15" x14ac:dyDescent="0.25">
      <c r="A68" s="68" t="s">
        <v>411</v>
      </c>
      <c r="B68" s="68" t="s">
        <v>511</v>
      </c>
      <c r="C68" s="69">
        <v>0</v>
      </c>
    </row>
    <row r="69" spans="1:3" ht="15" x14ac:dyDescent="0.25">
      <c r="A69" s="68" t="s">
        <v>412</v>
      </c>
      <c r="B69" s="68" t="s">
        <v>512</v>
      </c>
      <c r="C69" s="69">
        <v>0</v>
      </c>
    </row>
    <row r="70" spans="1:3" ht="15" x14ac:dyDescent="0.25">
      <c r="A70" s="68" t="s">
        <v>413</v>
      </c>
      <c r="B70" s="68" t="s">
        <v>513</v>
      </c>
      <c r="C70" s="69">
        <v>0</v>
      </c>
    </row>
    <row r="71" spans="1:3" ht="15" x14ac:dyDescent="0.25">
      <c r="A71" s="68" t="s">
        <v>414</v>
      </c>
      <c r="B71" s="68" t="s">
        <v>514</v>
      </c>
      <c r="C71" s="69">
        <v>0</v>
      </c>
    </row>
    <row r="72" spans="1:3" ht="15" x14ac:dyDescent="0.25">
      <c r="A72" s="68" t="s">
        <v>415</v>
      </c>
      <c r="B72" s="68" t="s">
        <v>515</v>
      </c>
      <c r="C72" s="69">
        <v>0</v>
      </c>
    </row>
    <row r="73" spans="1:3" ht="15" x14ac:dyDescent="0.25">
      <c r="A73" s="68" t="s">
        <v>416</v>
      </c>
      <c r="B73" s="68" t="s">
        <v>516</v>
      </c>
      <c r="C73" s="69">
        <v>0</v>
      </c>
    </row>
    <row r="74" spans="1:3" ht="15" x14ac:dyDescent="0.25">
      <c r="A74" s="68" t="s">
        <v>417</v>
      </c>
      <c r="B74" s="68" t="s">
        <v>517</v>
      </c>
      <c r="C74" s="69">
        <v>0</v>
      </c>
    </row>
    <row r="75" spans="1:3" ht="15" x14ac:dyDescent="0.25">
      <c r="A75" s="68" t="s">
        <v>418</v>
      </c>
      <c r="B75" s="68" t="s">
        <v>518</v>
      </c>
      <c r="C75" s="69">
        <v>0</v>
      </c>
    </row>
    <row r="76" spans="1:3" ht="15" x14ac:dyDescent="0.25">
      <c r="A76" s="68" t="s">
        <v>419</v>
      </c>
      <c r="B76" s="68" t="s">
        <v>519</v>
      </c>
      <c r="C76" s="69">
        <v>0</v>
      </c>
    </row>
    <row r="77" spans="1:3" ht="15" x14ac:dyDescent="0.25">
      <c r="A77" s="68" t="s">
        <v>420</v>
      </c>
      <c r="B77" s="68" t="s">
        <v>520</v>
      </c>
      <c r="C77" s="69">
        <v>0</v>
      </c>
    </row>
    <row r="78" spans="1:3" ht="15" x14ac:dyDescent="0.25">
      <c r="A78" s="68" t="s">
        <v>421</v>
      </c>
      <c r="B78" s="68" t="s">
        <v>521</v>
      </c>
      <c r="C78" s="69">
        <v>0</v>
      </c>
    </row>
    <row r="79" spans="1:3" ht="15" x14ac:dyDescent="0.25">
      <c r="A79" s="68" t="s">
        <v>422</v>
      </c>
      <c r="B79" s="68" t="s">
        <v>522</v>
      </c>
      <c r="C79" s="69">
        <v>0</v>
      </c>
    </row>
    <row r="80" spans="1:3" ht="15" x14ac:dyDescent="0.25">
      <c r="A80" s="68" t="s">
        <v>423</v>
      </c>
      <c r="B80" s="68" t="s">
        <v>523</v>
      </c>
      <c r="C80" s="69">
        <v>0</v>
      </c>
    </row>
    <row r="81" spans="1:3" ht="15" x14ac:dyDescent="0.25">
      <c r="A81" s="68" t="s">
        <v>424</v>
      </c>
      <c r="B81" s="68" t="s">
        <v>524</v>
      </c>
      <c r="C81" s="69">
        <v>0</v>
      </c>
    </row>
    <row r="82" spans="1:3" ht="15" x14ac:dyDescent="0.25">
      <c r="A82" s="68" t="s">
        <v>425</v>
      </c>
      <c r="B82" s="68" t="s">
        <v>525</v>
      </c>
      <c r="C82" s="69">
        <v>0</v>
      </c>
    </row>
    <row r="83" spans="1:3" ht="15" x14ac:dyDescent="0.25">
      <c r="A83" s="68" t="s">
        <v>426</v>
      </c>
      <c r="B83" s="68" t="s">
        <v>526</v>
      </c>
      <c r="C83" s="69">
        <v>0</v>
      </c>
    </row>
    <row r="84" spans="1:3" ht="15" x14ac:dyDescent="0.25">
      <c r="A84" s="68" t="s">
        <v>427</v>
      </c>
      <c r="B84" s="68" t="s">
        <v>527</v>
      </c>
      <c r="C84" s="69">
        <v>0</v>
      </c>
    </row>
    <row r="85" spans="1:3" ht="15" x14ac:dyDescent="0.25">
      <c r="A85" s="68" t="s">
        <v>428</v>
      </c>
      <c r="B85" s="68" t="s">
        <v>528</v>
      </c>
      <c r="C85" s="69">
        <v>0</v>
      </c>
    </row>
    <row r="86" spans="1:3" ht="15" x14ac:dyDescent="0.25">
      <c r="A86" s="68" t="s">
        <v>429</v>
      </c>
      <c r="B86" s="68" t="s">
        <v>529</v>
      </c>
      <c r="C86" s="69">
        <v>0</v>
      </c>
    </row>
    <row r="87" spans="1:3" ht="15" x14ac:dyDescent="0.25">
      <c r="A87" s="68" t="s">
        <v>430</v>
      </c>
      <c r="B87" s="68" t="s">
        <v>530</v>
      </c>
      <c r="C87" s="69">
        <v>0</v>
      </c>
    </row>
    <row r="88" spans="1:3" ht="15" x14ac:dyDescent="0.25">
      <c r="A88" s="68" t="s">
        <v>431</v>
      </c>
      <c r="B88" s="68" t="s">
        <v>531</v>
      </c>
      <c r="C88" s="69">
        <v>0</v>
      </c>
    </row>
    <row r="89" spans="1:3" ht="15" x14ac:dyDescent="0.25">
      <c r="A89" s="68" t="s">
        <v>432</v>
      </c>
      <c r="B89" s="68" t="s">
        <v>532</v>
      </c>
      <c r="C89" s="69">
        <v>0</v>
      </c>
    </row>
    <row r="90" spans="1:3" ht="15" x14ac:dyDescent="0.25">
      <c r="A90" s="68" t="s">
        <v>433</v>
      </c>
      <c r="B90" s="68" t="s">
        <v>533</v>
      </c>
      <c r="C90" s="69">
        <v>0</v>
      </c>
    </row>
    <row r="91" spans="1:3" ht="15" x14ac:dyDescent="0.25">
      <c r="A91" s="68" t="s">
        <v>434</v>
      </c>
      <c r="B91" s="68" t="s">
        <v>534</v>
      </c>
      <c r="C91" s="69">
        <v>0</v>
      </c>
    </row>
    <row r="92" spans="1:3" ht="15" x14ac:dyDescent="0.25">
      <c r="A92" s="68" t="s">
        <v>435</v>
      </c>
      <c r="B92" s="68" t="s">
        <v>535</v>
      </c>
      <c r="C92" s="69">
        <v>0</v>
      </c>
    </row>
    <row r="93" spans="1:3" ht="15" x14ac:dyDescent="0.25">
      <c r="A93" s="68" t="s">
        <v>436</v>
      </c>
      <c r="B93" s="68" t="s">
        <v>536</v>
      </c>
      <c r="C93" s="69">
        <v>0</v>
      </c>
    </row>
    <row r="94" spans="1:3" ht="15" x14ac:dyDescent="0.25">
      <c r="A94" s="68" t="s">
        <v>437</v>
      </c>
      <c r="B94" s="68" t="s">
        <v>537</v>
      </c>
      <c r="C94" s="69">
        <v>0</v>
      </c>
    </row>
    <row r="95" spans="1:3" ht="15" x14ac:dyDescent="0.25">
      <c r="A95" s="68" t="s">
        <v>438</v>
      </c>
      <c r="B95" s="68" t="s">
        <v>538</v>
      </c>
      <c r="C95" s="69">
        <v>0</v>
      </c>
    </row>
    <row r="96" spans="1:3" ht="15" x14ac:dyDescent="0.25">
      <c r="A96" s="68" t="s">
        <v>439</v>
      </c>
      <c r="B96" s="68" t="s">
        <v>539</v>
      </c>
      <c r="C96" s="69">
        <v>0</v>
      </c>
    </row>
    <row r="97" spans="1:3" ht="15" x14ac:dyDescent="0.25">
      <c r="A97" s="68" t="s">
        <v>440</v>
      </c>
      <c r="B97" s="68" t="s">
        <v>540</v>
      </c>
      <c r="C97" s="69">
        <v>0</v>
      </c>
    </row>
    <row r="98" spans="1:3" ht="15" x14ac:dyDescent="0.25">
      <c r="A98" s="68" t="s">
        <v>441</v>
      </c>
      <c r="B98" s="68" t="s">
        <v>541</v>
      </c>
      <c r="C98" s="69">
        <v>0</v>
      </c>
    </row>
    <row r="99" spans="1:3" ht="15" x14ac:dyDescent="0.25">
      <c r="A99" s="68" t="s">
        <v>442</v>
      </c>
      <c r="B99" s="68" t="s">
        <v>542</v>
      </c>
      <c r="C99" s="69">
        <v>0</v>
      </c>
    </row>
    <row r="100" spans="1:3" ht="15" x14ac:dyDescent="0.25">
      <c r="A100" s="68" t="s">
        <v>443</v>
      </c>
      <c r="B100" s="68" t="s">
        <v>543</v>
      </c>
      <c r="C100" s="69">
        <v>0</v>
      </c>
    </row>
    <row r="101" spans="1:3" ht="15" x14ac:dyDescent="0.25">
      <c r="A101" s="68" t="s">
        <v>444</v>
      </c>
      <c r="B101" s="68" t="s">
        <v>544</v>
      </c>
      <c r="C101" s="69">
        <v>0</v>
      </c>
    </row>
    <row r="102" spans="1:3" ht="15" x14ac:dyDescent="0.25">
      <c r="A102" s="68" t="s">
        <v>445</v>
      </c>
      <c r="B102" s="68" t="s">
        <v>545</v>
      </c>
      <c r="C102" s="69">
        <v>0</v>
      </c>
    </row>
    <row r="103" spans="1:3" ht="15" x14ac:dyDescent="0.25">
      <c r="A103" s="68" t="s">
        <v>446</v>
      </c>
      <c r="B103" s="68" t="s">
        <v>546</v>
      </c>
      <c r="C103" s="69">
        <v>0</v>
      </c>
    </row>
    <row r="104" spans="1:3" ht="15" x14ac:dyDescent="0.25">
      <c r="A104" s="68" t="s">
        <v>447</v>
      </c>
      <c r="B104" s="68" t="s">
        <v>547</v>
      </c>
      <c r="C104" s="69">
        <v>0</v>
      </c>
    </row>
    <row r="105" spans="1:3" ht="15" x14ac:dyDescent="0.25">
      <c r="A105" s="68" t="s">
        <v>448</v>
      </c>
      <c r="B105" s="68" t="s">
        <v>548</v>
      </c>
      <c r="C105" s="69">
        <v>0</v>
      </c>
    </row>
    <row r="106" spans="1:3" ht="15" x14ac:dyDescent="0.25">
      <c r="A106" s="68" t="s">
        <v>449</v>
      </c>
      <c r="B106" s="68" t="s">
        <v>549</v>
      </c>
      <c r="C106" s="69">
        <v>0</v>
      </c>
    </row>
    <row r="107" spans="1:3" ht="15" x14ac:dyDescent="0.25">
      <c r="A107" s="68" t="s">
        <v>450</v>
      </c>
      <c r="B107" s="68" t="s">
        <v>550</v>
      </c>
      <c r="C107" s="69">
        <v>0</v>
      </c>
    </row>
    <row r="108" spans="1:3" ht="15" x14ac:dyDescent="0.25">
      <c r="A108" s="68" t="s">
        <v>451</v>
      </c>
      <c r="B108" s="68" t="s">
        <v>551</v>
      </c>
      <c r="C108" s="69">
        <v>0</v>
      </c>
    </row>
    <row r="109" spans="1:3" ht="15" x14ac:dyDescent="0.25">
      <c r="A109" s="68" t="s">
        <v>452</v>
      </c>
      <c r="B109" s="68" t="s">
        <v>552</v>
      </c>
      <c r="C109" s="69">
        <v>0</v>
      </c>
    </row>
    <row r="110" spans="1:3" ht="15" x14ac:dyDescent="0.25">
      <c r="A110" s="68" t="s">
        <v>453</v>
      </c>
      <c r="B110" s="68" t="s">
        <v>553</v>
      </c>
      <c r="C110" s="69">
        <v>0</v>
      </c>
    </row>
    <row r="111" spans="1:3" ht="15" x14ac:dyDescent="0.25">
      <c r="A111" s="68" t="s">
        <v>454</v>
      </c>
      <c r="B111" s="68" t="s">
        <v>554</v>
      </c>
      <c r="C111" s="69">
        <v>0</v>
      </c>
    </row>
    <row r="112" spans="1:3" ht="15" x14ac:dyDescent="0.25">
      <c r="A112" s="68" t="s">
        <v>455</v>
      </c>
      <c r="B112" s="68" t="s">
        <v>555</v>
      </c>
      <c r="C112" s="69">
        <v>0</v>
      </c>
    </row>
    <row r="113" spans="1:3" ht="15" x14ac:dyDescent="0.25">
      <c r="A113" s="68" t="s">
        <v>456</v>
      </c>
      <c r="B113" s="68" t="s">
        <v>556</v>
      </c>
      <c r="C113" s="69">
        <v>0</v>
      </c>
    </row>
    <row r="114" spans="1:3" ht="15" x14ac:dyDescent="0.25">
      <c r="A114" s="68" t="s">
        <v>457</v>
      </c>
      <c r="B114" s="68" t="s">
        <v>557</v>
      </c>
      <c r="C114" s="69">
        <v>0</v>
      </c>
    </row>
    <row r="115" spans="1:3" ht="15" x14ac:dyDescent="0.25">
      <c r="A115" s="68" t="s">
        <v>458</v>
      </c>
      <c r="B115" s="68" t="s">
        <v>558</v>
      </c>
      <c r="C115" s="69">
        <v>0</v>
      </c>
    </row>
    <row r="116" spans="1:3" ht="15" x14ac:dyDescent="0.25">
      <c r="A116" s="68" t="s">
        <v>459</v>
      </c>
      <c r="B116" s="68" t="s">
        <v>559</v>
      </c>
      <c r="C116" s="69">
        <v>0</v>
      </c>
    </row>
    <row r="117" spans="1:3" ht="12.75" x14ac:dyDescent="0.2">
      <c r="C117" s="71"/>
    </row>
  </sheetData>
  <sortState xmlns:xlrd2="http://schemas.microsoft.com/office/spreadsheetml/2017/richdata2" ref="A2:C116">
    <sortCondition ref="A2:A116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0"/>
  <sheetViews>
    <sheetView showGridLines="0" showZeros="0" workbookViewId="0">
      <selection activeCell="K39" sqref="K39"/>
    </sheetView>
  </sheetViews>
  <sheetFormatPr baseColWidth="10" defaultColWidth="9.3984375" defaultRowHeight="9" x14ac:dyDescent="0.15"/>
  <cols>
    <col min="1" max="2" width="16.3984375" customWidth="1"/>
    <col min="3" max="3" width="42.59765625" customWidth="1"/>
    <col min="4" max="4" width="29" customWidth="1"/>
    <col min="5" max="5" width="15" customWidth="1"/>
    <col min="6" max="6" width="18" customWidth="1"/>
    <col min="7" max="7" width="14.19921875" hidden="1" customWidth="1"/>
    <col min="8" max="8" width="16" customWidth="1"/>
    <col min="9" max="9" width="16.19921875" customWidth="1"/>
  </cols>
  <sheetData>
    <row r="1" spans="1:9" ht="11.25" customHeight="1" thickBot="1" x14ac:dyDescent="0.25">
      <c r="A1" s="146" t="s">
        <v>53</v>
      </c>
      <c r="B1" s="146"/>
      <c r="C1" s="151"/>
      <c r="D1" s="151"/>
      <c r="E1" s="151"/>
      <c r="F1" s="151"/>
      <c r="G1" s="151"/>
      <c r="H1" s="153"/>
      <c r="I1" s="153"/>
    </row>
    <row r="2" spans="1:9" ht="11.25" customHeight="1" thickTop="1" x14ac:dyDescent="0.2">
      <c r="A2" s="13"/>
      <c r="B2" s="149"/>
      <c r="C2" s="154"/>
      <c r="D2" s="155"/>
      <c r="E2" s="156"/>
      <c r="F2" s="156"/>
      <c r="G2" s="156"/>
      <c r="H2" s="156"/>
      <c r="I2" s="159"/>
    </row>
    <row r="3" spans="1:9" ht="14.25" customHeight="1" x14ac:dyDescent="0.2">
      <c r="A3" s="9"/>
      <c r="B3" s="8"/>
      <c r="C3" s="157"/>
      <c r="D3" s="158" t="s">
        <v>594</v>
      </c>
      <c r="E3" s="151" t="str">
        <f>numerodeconcurso</f>
        <v>2009/0257-0001</v>
      </c>
      <c r="F3" s="153"/>
      <c r="G3" s="153"/>
      <c r="H3" s="38"/>
      <c r="I3" s="160" t="s">
        <v>300</v>
      </c>
    </row>
    <row r="4" spans="1:9" ht="14.25" customHeight="1" x14ac:dyDescent="0.2">
      <c r="A4" s="9"/>
      <c r="B4" s="8"/>
      <c r="C4" s="157"/>
      <c r="D4" s="188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4" s="189"/>
      <c r="F4" s="189"/>
      <c r="G4" s="189"/>
      <c r="H4" s="190"/>
      <c r="I4" s="160" t="s">
        <v>620</v>
      </c>
    </row>
    <row r="5" spans="1:9" ht="11.25" customHeight="1" x14ac:dyDescent="0.25">
      <c r="A5" s="54"/>
      <c r="B5" s="150"/>
      <c r="C5" s="152"/>
      <c r="D5" s="191"/>
      <c r="E5" s="189"/>
      <c r="F5" s="189"/>
      <c r="G5" s="189"/>
      <c r="H5" s="190"/>
      <c r="I5" s="161"/>
    </row>
    <row r="6" spans="1:9" ht="11.25" customHeight="1" thickBot="1" x14ac:dyDescent="0.25">
      <c r="A6" s="11"/>
      <c r="B6" s="127"/>
      <c r="C6" s="12"/>
      <c r="D6" s="191"/>
      <c r="E6" s="189"/>
      <c r="F6" s="189"/>
      <c r="G6" s="189"/>
      <c r="H6" s="190"/>
      <c r="I6" s="162"/>
    </row>
    <row r="7" spans="1:9" ht="11.25" customHeight="1" thickTop="1" x14ac:dyDescent="0.15">
      <c r="A7" s="195" t="str">
        <f>area&amp;" "&amp;departamento</f>
        <v>Subdirección de planeación y presupuestos Licitaciones y concursos</v>
      </c>
      <c r="B7" s="196"/>
      <c r="C7" s="197"/>
      <c r="D7" s="191"/>
      <c r="E7" s="189"/>
      <c r="F7" s="189"/>
      <c r="G7" s="189"/>
      <c r="H7" s="190"/>
      <c r="I7" s="112"/>
    </row>
    <row r="8" spans="1:9" ht="11.25" customHeight="1" x14ac:dyDescent="0.15">
      <c r="A8" s="198"/>
      <c r="B8" s="199"/>
      <c r="C8" s="200"/>
      <c r="D8" s="191"/>
      <c r="E8" s="189"/>
      <c r="F8" s="189"/>
      <c r="G8" s="189"/>
      <c r="H8" s="190"/>
      <c r="I8" s="113"/>
    </row>
    <row r="9" spans="1:9" ht="11.25" customHeight="1" x14ac:dyDescent="0.15">
      <c r="A9" s="198"/>
      <c r="B9" s="199"/>
      <c r="C9" s="200"/>
      <c r="D9" s="191"/>
      <c r="E9" s="189"/>
      <c r="F9" s="189"/>
      <c r="G9" s="189"/>
      <c r="H9" s="190"/>
      <c r="I9" s="113"/>
    </row>
    <row r="10" spans="1:9" ht="11.25" customHeight="1" thickBot="1" x14ac:dyDescent="0.2">
      <c r="A10" s="198"/>
      <c r="B10" s="199"/>
      <c r="C10" s="200"/>
      <c r="D10" s="192"/>
      <c r="E10" s="193"/>
      <c r="F10" s="193"/>
      <c r="G10" s="193"/>
      <c r="H10" s="194"/>
      <c r="I10" s="163"/>
    </row>
    <row r="11" spans="1:9" ht="11.25" customHeight="1" thickTop="1" x14ac:dyDescent="0.15">
      <c r="A11" s="195" t="str">
        <f>razonsocial</f>
        <v>Neodata, S.A. de C.V.</v>
      </c>
      <c r="B11" s="196"/>
      <c r="C11" s="201"/>
      <c r="D11" s="195" t="str">
        <f>cargo&amp;" "&amp;responsable</f>
        <v>DIRECTOR GENERAL JORGE L. DÁVALOS MICELI</v>
      </c>
      <c r="E11" s="201"/>
      <c r="F11" s="201"/>
      <c r="G11" s="201"/>
      <c r="H11" s="201"/>
      <c r="I11" s="204"/>
    </row>
    <row r="12" spans="1:9" ht="11.25" customHeight="1" thickBot="1" x14ac:dyDescent="0.2">
      <c r="A12" s="202"/>
      <c r="B12" s="203"/>
      <c r="C12" s="203"/>
      <c r="D12" s="202"/>
      <c r="E12" s="203"/>
      <c r="F12" s="203"/>
      <c r="G12" s="203"/>
      <c r="H12" s="203"/>
      <c r="I12" s="205"/>
    </row>
    <row r="13" spans="1:9" ht="11.25" customHeight="1" thickTop="1" x14ac:dyDescent="0.2">
      <c r="A13" s="146"/>
      <c r="B13" s="146"/>
      <c r="C13" s="8"/>
      <c r="D13" s="8"/>
      <c r="E13" s="8"/>
      <c r="F13" s="8"/>
      <c r="G13" s="8"/>
    </row>
    <row r="14" spans="1:9" ht="11.25" customHeight="1" x14ac:dyDescent="0.2">
      <c r="A14" s="146"/>
      <c r="B14" s="146"/>
      <c r="C14" s="8"/>
      <c r="D14" s="8"/>
      <c r="E14" s="8"/>
      <c r="F14" s="8"/>
      <c r="G14" s="8"/>
    </row>
    <row r="15" spans="1:9" ht="12.75" customHeight="1" x14ac:dyDescent="0.2">
      <c r="A15" s="1" t="s">
        <v>611</v>
      </c>
      <c r="B15" s="1"/>
      <c r="C15" s="124"/>
      <c r="D15" s="124"/>
      <c r="E15" s="124"/>
      <c r="F15" s="124"/>
      <c r="G15" s="124"/>
    </row>
    <row r="16" spans="1:9" ht="11.25" customHeight="1" thickBot="1" x14ac:dyDescent="0.25">
      <c r="A16" s="8"/>
      <c r="B16" s="8"/>
      <c r="C16" s="8"/>
      <c r="D16" s="8"/>
      <c r="E16" s="8"/>
      <c r="F16" s="8"/>
      <c r="G16" s="8"/>
    </row>
    <row r="17" spans="1:9" ht="24" thickTop="1" thickBot="1" x14ac:dyDescent="0.2">
      <c r="A17" s="147" t="s">
        <v>616</v>
      </c>
      <c r="B17" s="147" t="s">
        <v>612</v>
      </c>
      <c r="C17" s="16" t="s">
        <v>613</v>
      </c>
      <c r="D17" s="16" t="s">
        <v>617</v>
      </c>
      <c r="E17" s="16" t="s">
        <v>614</v>
      </c>
      <c r="F17" s="16" t="s">
        <v>618</v>
      </c>
      <c r="G17" s="16"/>
      <c r="H17" s="148" t="s">
        <v>615</v>
      </c>
      <c r="I17" s="148" t="s">
        <v>619</v>
      </c>
    </row>
    <row r="18" spans="1:9" ht="9.75" thickTop="1" x14ac:dyDescent="0.15">
      <c r="A18" t="s">
        <v>55</v>
      </c>
    </row>
    <row r="19" spans="1:9" ht="11.25" customHeight="1" x14ac:dyDescent="0.15">
      <c r="A19" s="153" t="s">
        <v>98</v>
      </c>
      <c r="B19" s="164" t="s">
        <v>99</v>
      </c>
      <c r="C19" s="165" t="s">
        <v>105</v>
      </c>
      <c r="D19" s="166" t="s">
        <v>129</v>
      </c>
      <c r="E19" s="167" t="s">
        <v>113</v>
      </c>
      <c r="F19" s="168" t="s">
        <v>128</v>
      </c>
      <c r="G19" s="169" t="s">
        <v>233</v>
      </c>
      <c r="H19" s="170">
        <f>IF(G19="p"," X ",)</f>
        <v>0</v>
      </c>
      <c r="I19" s="153">
        <f>IF(G19="A"," X ",)</f>
        <v>0</v>
      </c>
    </row>
    <row r="20" spans="1:9" x14ac:dyDescent="0.15">
      <c r="A20" t="s">
        <v>56</v>
      </c>
    </row>
  </sheetData>
  <mergeCells count="4">
    <mergeCell ref="D4:H10"/>
    <mergeCell ref="A7:C10"/>
    <mergeCell ref="A11:C12"/>
    <mergeCell ref="D11:I12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showGridLines="0" showZeros="0" zoomScaleNormal="100" workbookViewId="0">
      <selection activeCell="I36" sqref="I36"/>
    </sheetView>
  </sheetViews>
  <sheetFormatPr baseColWidth="10" defaultColWidth="9.3984375" defaultRowHeight="9" x14ac:dyDescent="0.15"/>
  <cols>
    <col min="1" max="1" width="11.19921875" customWidth="1"/>
    <col min="2" max="2" width="40" customWidth="1"/>
    <col min="3" max="3" width="7.59765625" customWidth="1"/>
    <col min="4" max="4" width="8.59765625" customWidth="1"/>
    <col min="5" max="9" width="15" customWidth="1"/>
  </cols>
  <sheetData>
    <row r="1" spans="1:9" ht="12" thickBot="1" x14ac:dyDescent="0.25">
      <c r="A1" s="8" t="s">
        <v>53</v>
      </c>
    </row>
    <row r="2" spans="1:9" ht="12" thickTop="1" x14ac:dyDescent="0.2">
      <c r="A2" s="13"/>
      <c r="B2" s="18"/>
      <c r="C2" s="50"/>
      <c r="D2" s="48"/>
      <c r="E2" s="48"/>
      <c r="F2" s="48"/>
      <c r="G2" s="18"/>
      <c r="H2" s="50"/>
      <c r="I2" s="18"/>
    </row>
    <row r="3" spans="1:9" ht="12.75" x14ac:dyDescent="0.2">
      <c r="A3" s="9"/>
      <c r="B3" s="10"/>
      <c r="C3" s="55"/>
      <c r="D3" s="122" t="s">
        <v>594</v>
      </c>
      <c r="E3" s="8" t="str">
        <f>numerodeconcurso</f>
        <v>2009/0257-0001</v>
      </c>
      <c r="G3" s="10"/>
      <c r="H3" s="56" t="s">
        <v>300</v>
      </c>
      <c r="I3" s="57"/>
    </row>
    <row r="4" spans="1:9" ht="12.75" x14ac:dyDescent="0.2">
      <c r="A4" s="9"/>
      <c r="B4" s="10"/>
      <c r="C4" s="21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3"/>
      <c r="E4" s="213"/>
      <c r="F4" s="213"/>
      <c r="G4" s="214"/>
      <c r="H4" s="123" t="s">
        <v>301</v>
      </c>
      <c r="I4" s="57"/>
    </row>
    <row r="5" spans="1:9" ht="12" x14ac:dyDescent="0.2">
      <c r="A5" s="54"/>
      <c r="B5" s="53"/>
      <c r="C5" s="212"/>
      <c r="D5" s="213"/>
      <c r="E5" s="213"/>
      <c r="F5" s="213"/>
      <c r="G5" s="214"/>
      <c r="H5" s="51"/>
      <c r="I5" s="10"/>
    </row>
    <row r="6" spans="1:9" ht="12" thickBot="1" x14ac:dyDescent="0.25">
      <c r="A6" s="11"/>
      <c r="B6" s="12"/>
      <c r="C6" s="212"/>
      <c r="D6" s="213"/>
      <c r="E6" s="213"/>
      <c r="F6" s="213"/>
      <c r="G6" s="214"/>
      <c r="H6" s="52"/>
      <c r="I6" s="12"/>
    </row>
    <row r="7" spans="1:9" ht="12" thickTop="1" x14ac:dyDescent="0.15">
      <c r="A7" s="195" t="str">
        <f>area&amp;" "&amp;departamento</f>
        <v>Subdirección de planeación y presupuestos Licitaciones y concursos</v>
      </c>
      <c r="B7" s="209"/>
      <c r="C7" s="212"/>
      <c r="D7" s="213"/>
      <c r="E7" s="213"/>
      <c r="F7" s="213"/>
      <c r="G7" s="214"/>
      <c r="H7" s="108" t="s">
        <v>302</v>
      </c>
      <c r="I7" s="59"/>
    </row>
    <row r="8" spans="1:9" ht="11.25" x14ac:dyDescent="0.15">
      <c r="A8" s="210"/>
      <c r="B8" s="211"/>
      <c r="C8" s="212"/>
      <c r="D8" s="213"/>
      <c r="E8" s="213"/>
      <c r="F8" s="213"/>
      <c r="G8" s="214"/>
      <c r="H8" s="109" t="s">
        <v>303</v>
      </c>
      <c r="I8" s="61"/>
    </row>
    <row r="9" spans="1:9" ht="11.25" x14ac:dyDescent="0.15">
      <c r="A9" s="210"/>
      <c r="B9" s="211"/>
      <c r="C9" s="212"/>
      <c r="D9" s="213"/>
      <c r="E9" s="213"/>
      <c r="F9" s="213"/>
      <c r="G9" s="214"/>
      <c r="H9" s="60"/>
      <c r="I9" s="61"/>
    </row>
    <row r="10" spans="1:9" ht="9.75" thickBot="1" x14ac:dyDescent="0.2">
      <c r="A10" s="192"/>
      <c r="B10" s="194"/>
      <c r="C10" s="192"/>
      <c r="D10" s="193"/>
      <c r="E10" s="193"/>
      <c r="F10" s="193"/>
      <c r="G10" s="194"/>
      <c r="H10" s="52"/>
      <c r="I10" s="12"/>
    </row>
    <row r="11" spans="1:9" ht="9.75" thickTop="1" x14ac:dyDescent="0.15">
      <c r="A11" s="215" t="str">
        <f>razonsocial</f>
        <v>MI EMPRESA</v>
      </c>
      <c r="B11" s="216"/>
      <c r="C11" s="215" t="str">
        <f>cargo&amp;" "&amp;responsable</f>
        <v>DIRECTOR GENERAL ENCARGADO CORRESPONDIENTE</v>
      </c>
      <c r="D11" s="219"/>
      <c r="E11" s="219"/>
      <c r="F11" s="219"/>
      <c r="G11" s="219"/>
      <c r="H11" s="219"/>
      <c r="I11" s="220"/>
    </row>
    <row r="12" spans="1:9" ht="9.75" thickBot="1" x14ac:dyDescent="0.2">
      <c r="A12" s="217"/>
      <c r="B12" s="218"/>
      <c r="C12" s="217"/>
      <c r="D12" s="221"/>
      <c r="E12" s="221"/>
      <c r="F12" s="221"/>
      <c r="G12" s="221"/>
      <c r="H12" s="221"/>
      <c r="I12" s="218"/>
    </row>
    <row r="13" spans="1:9" ht="13.5" thickTop="1" x14ac:dyDescent="0.15">
      <c r="A13" s="110" t="s">
        <v>297</v>
      </c>
      <c r="B13" s="111"/>
      <c r="C13" s="111"/>
      <c r="D13" s="111"/>
      <c r="E13" s="111"/>
      <c r="F13" s="111"/>
      <c r="G13" s="111"/>
      <c r="H13" s="111"/>
      <c r="I13" s="111"/>
    </row>
    <row r="14" spans="1:9" ht="12.75" x14ac:dyDescent="0.15">
      <c r="A14" s="110" t="s">
        <v>298</v>
      </c>
      <c r="B14" s="111"/>
      <c r="C14" s="111"/>
      <c r="D14" s="111"/>
      <c r="E14" s="111"/>
      <c r="F14" s="111"/>
      <c r="G14" s="111"/>
      <c r="H14" s="111"/>
      <c r="I14" s="111"/>
    </row>
    <row r="15" spans="1:9" ht="12.75" x14ac:dyDescent="0.15">
      <c r="A15" s="110" t="s">
        <v>296</v>
      </c>
      <c r="B15" s="111"/>
      <c r="C15" s="111"/>
      <c r="D15" s="111"/>
      <c r="E15" s="111"/>
      <c r="F15" s="111"/>
      <c r="G15" s="111"/>
      <c r="H15" s="111"/>
      <c r="I15" s="111"/>
    </row>
    <row r="16" spans="1:9" ht="6" customHeight="1" thickBot="1" x14ac:dyDescent="0.2">
      <c r="A16" s="110"/>
      <c r="B16" s="111"/>
      <c r="C16" s="111"/>
      <c r="D16" s="111"/>
      <c r="E16" s="111"/>
      <c r="F16" s="111"/>
      <c r="G16" s="111"/>
      <c r="H16" s="111"/>
      <c r="I16" s="111"/>
    </row>
    <row r="17" spans="1:9" ht="39.950000000000003" customHeight="1" thickTop="1" thickBot="1" x14ac:dyDescent="0.25">
      <c r="A17" s="130" t="s">
        <v>288</v>
      </c>
      <c r="B17" s="207" t="s">
        <v>289</v>
      </c>
      <c r="C17" s="208"/>
      <c r="D17" s="131" t="s">
        <v>290</v>
      </c>
      <c r="E17" s="132" t="s">
        <v>291</v>
      </c>
      <c r="F17" s="132" t="s">
        <v>292</v>
      </c>
      <c r="G17" s="132" t="s">
        <v>293</v>
      </c>
      <c r="H17" s="132" t="s">
        <v>294</v>
      </c>
      <c r="I17" s="133" t="s">
        <v>295</v>
      </c>
    </row>
    <row r="18" spans="1:9" ht="9.75" thickTop="1" x14ac:dyDescent="0.15">
      <c r="A18" t="s">
        <v>55</v>
      </c>
    </row>
    <row r="19" spans="1:9" x14ac:dyDescent="0.15">
      <c r="A19" s="164" t="s">
        <v>99</v>
      </c>
      <c r="B19" s="206" t="s">
        <v>105</v>
      </c>
      <c r="C19" s="206"/>
      <c r="D19" s="171" t="s">
        <v>33</v>
      </c>
      <c r="E19" s="172" t="s">
        <v>101</v>
      </c>
      <c r="F19" s="173" t="s">
        <v>115</v>
      </c>
      <c r="G19" s="174" t="s">
        <v>207</v>
      </c>
      <c r="H19" s="174" t="s">
        <v>262</v>
      </c>
      <c r="I19" s="174" t="str">
        <f>H19</f>
        <v>{importecostodirectomon1}</v>
      </c>
    </row>
    <row r="20" spans="1:9" x14ac:dyDescent="0.15">
      <c r="I20" s="175" t="s">
        <v>56</v>
      </c>
    </row>
  </sheetData>
  <mergeCells count="6">
    <mergeCell ref="B19:C19"/>
    <mergeCell ref="B17:C17"/>
    <mergeCell ref="A7:B10"/>
    <mergeCell ref="C4:G10"/>
    <mergeCell ref="A11:B12"/>
    <mergeCell ref="C11:I12"/>
  </mergeCells>
  <pageMargins left="0.39370078740157483" right="0.23622047244094491" top="0.59055118110236227" bottom="0.62992125984251968" header="0.39370078740157483" footer="0.27559055118110237"/>
  <pageSetup scale="98"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"/>
  <sheetViews>
    <sheetView showGridLines="0" showZeros="0" showWhiteSpace="0" zoomScaleNormal="100" workbookViewId="0">
      <selection activeCell="A2" sqref="A2"/>
    </sheetView>
  </sheetViews>
  <sheetFormatPr baseColWidth="10" defaultColWidth="9.3984375" defaultRowHeight="9" x14ac:dyDescent="0.15"/>
  <cols>
    <col min="1" max="1" width="13" customWidth="1"/>
    <col min="2" max="2" width="43.3984375" customWidth="1"/>
    <col min="3" max="3" width="9.3984375" customWidth="1"/>
    <col min="4" max="4" width="9" customWidth="1"/>
    <col min="5" max="5" width="16.3984375" customWidth="1"/>
    <col min="6" max="6" width="17.19921875" customWidth="1"/>
    <col min="7" max="7" width="12.19921875" customWidth="1"/>
    <col min="8" max="11" width="18" customWidth="1"/>
  </cols>
  <sheetData>
    <row r="1" spans="1:11" ht="11.25" customHeight="1" thickBot="1" x14ac:dyDescent="0.25">
      <c r="A1" s="8" t="s">
        <v>53</v>
      </c>
    </row>
    <row r="2" spans="1:11" ht="11.25" customHeight="1" thickTop="1" x14ac:dyDescent="0.2">
      <c r="A2" s="13"/>
      <c r="B2" s="18"/>
      <c r="C2" s="50"/>
      <c r="D2" s="48"/>
      <c r="E2" s="48"/>
      <c r="F2" s="48"/>
      <c r="G2" s="48"/>
      <c r="H2" s="18"/>
      <c r="I2" s="50"/>
      <c r="J2" s="48"/>
      <c r="K2" s="18"/>
    </row>
    <row r="3" spans="1:11" ht="11.25" customHeight="1" x14ac:dyDescent="0.2">
      <c r="A3" s="9"/>
      <c r="B3" s="10"/>
      <c r="C3" s="55"/>
      <c r="D3" s="122" t="s">
        <v>594</v>
      </c>
      <c r="E3" s="8" t="str">
        <f>numerodeconcurso</f>
        <v>2009/0257-0001</v>
      </c>
      <c r="H3" s="10"/>
      <c r="I3" s="56" t="s">
        <v>300</v>
      </c>
      <c r="J3" s="1"/>
      <c r="K3" s="57"/>
    </row>
    <row r="4" spans="1:11" ht="11.25" customHeight="1" x14ac:dyDescent="0.2">
      <c r="A4" s="9"/>
      <c r="B4" s="10"/>
      <c r="C4" s="21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3"/>
      <c r="E4" s="213"/>
      <c r="F4" s="213"/>
      <c r="G4" s="213"/>
      <c r="H4" s="214"/>
      <c r="I4" s="123" t="s">
        <v>312</v>
      </c>
      <c r="J4" s="124"/>
      <c r="K4" s="125"/>
    </row>
    <row r="5" spans="1:11" ht="11.25" customHeight="1" x14ac:dyDescent="0.2">
      <c r="A5" s="54"/>
      <c r="B5" s="53"/>
      <c r="C5" s="212"/>
      <c r="D5" s="213"/>
      <c r="E5" s="213"/>
      <c r="F5" s="213"/>
      <c r="G5" s="213"/>
      <c r="H5" s="214"/>
      <c r="I5" s="9"/>
      <c r="J5" s="8"/>
      <c r="K5" s="126"/>
    </row>
    <row r="6" spans="1:11" ht="11.25" customHeight="1" thickBot="1" x14ac:dyDescent="0.25">
      <c r="A6" s="11"/>
      <c r="B6" s="12"/>
      <c r="C6" s="212"/>
      <c r="D6" s="213"/>
      <c r="E6" s="213"/>
      <c r="F6" s="213"/>
      <c r="G6" s="213"/>
      <c r="H6" s="214"/>
      <c r="I6" s="11"/>
      <c r="J6" s="127"/>
      <c r="K6" s="128"/>
    </row>
    <row r="7" spans="1:11" ht="11.25" customHeight="1" thickTop="1" x14ac:dyDescent="0.15">
      <c r="A7" s="195" t="str">
        <f>area&amp;" "&amp;departamento</f>
        <v>Subdirección de planeación y presupuestos Licitaciones y concursos</v>
      </c>
      <c r="B7" s="197"/>
      <c r="C7" s="212"/>
      <c r="D7" s="213"/>
      <c r="E7" s="213"/>
      <c r="F7" s="213"/>
      <c r="G7" s="213"/>
      <c r="H7" s="214"/>
      <c r="I7" s="58"/>
      <c r="J7" s="63"/>
      <c r="K7" s="59"/>
    </row>
    <row r="8" spans="1:11" ht="11.25" customHeight="1" x14ac:dyDescent="0.15">
      <c r="A8" s="198"/>
      <c r="B8" s="200"/>
      <c r="C8" s="212"/>
      <c r="D8" s="213"/>
      <c r="E8" s="213"/>
      <c r="F8" s="213"/>
      <c r="G8" s="213"/>
      <c r="H8" s="214"/>
      <c r="I8" s="60"/>
      <c r="J8" s="64"/>
      <c r="K8" s="61"/>
    </row>
    <row r="9" spans="1:11" ht="11.25" customHeight="1" x14ac:dyDescent="0.15">
      <c r="A9" s="198"/>
      <c r="B9" s="200"/>
      <c r="C9" s="212"/>
      <c r="D9" s="213"/>
      <c r="E9" s="213"/>
      <c r="F9" s="213"/>
      <c r="G9" s="213"/>
      <c r="H9" s="214"/>
      <c r="I9" s="60"/>
      <c r="J9" s="64"/>
      <c r="K9" s="61"/>
    </row>
    <row r="10" spans="1:11" ht="11.25" customHeight="1" thickBot="1" x14ac:dyDescent="0.2">
      <c r="A10" s="198"/>
      <c r="B10" s="200"/>
      <c r="C10" s="212"/>
      <c r="D10" s="213"/>
      <c r="E10" s="213"/>
      <c r="F10" s="213"/>
      <c r="G10" s="213"/>
      <c r="H10" s="214"/>
      <c r="I10" s="60"/>
      <c r="J10" s="64"/>
      <c r="K10" s="61"/>
    </row>
    <row r="11" spans="1:11" ht="11.25" customHeight="1" thickTop="1" x14ac:dyDescent="0.15">
      <c r="A11" s="195" t="str">
        <f>razonsocial</f>
        <v>MI EMPRESA</v>
      </c>
      <c r="B11" s="201"/>
      <c r="C11" s="201"/>
      <c r="D11" s="204"/>
      <c r="E11" s="195" t="str">
        <f>cargo&amp;" "&amp;responsable</f>
        <v>DIRECTOR GENERAL ENCARGADO CORRESPONDIENTE</v>
      </c>
      <c r="F11" s="201"/>
      <c r="G11" s="201"/>
      <c r="H11" s="201"/>
      <c r="I11" s="201"/>
      <c r="J11" s="201"/>
      <c r="K11" s="204"/>
    </row>
    <row r="12" spans="1:11" ht="11.25" customHeight="1" thickBot="1" x14ac:dyDescent="0.2">
      <c r="A12" s="202"/>
      <c r="B12" s="203"/>
      <c r="C12" s="203"/>
      <c r="D12" s="205"/>
      <c r="E12" s="202"/>
      <c r="F12" s="203"/>
      <c r="G12" s="203"/>
      <c r="H12" s="203"/>
      <c r="I12" s="203"/>
      <c r="J12" s="203"/>
      <c r="K12" s="205"/>
    </row>
    <row r="13" spans="1:11" ht="12.75" customHeight="1" thickTop="1" thickBot="1" x14ac:dyDescent="0.2">
      <c r="A13" s="62"/>
      <c r="B13" s="49"/>
      <c r="C13" s="49"/>
      <c r="D13" s="49"/>
      <c r="E13" s="49"/>
      <c r="F13" s="49"/>
      <c r="G13" s="49"/>
      <c r="H13" s="49"/>
      <c r="I13" s="49"/>
      <c r="J13" s="49"/>
      <c r="K13" s="49"/>
    </row>
    <row r="14" spans="1:11" ht="12.75" customHeight="1" thickTop="1" x14ac:dyDescent="0.15">
      <c r="A14" s="195" t="s">
        <v>311</v>
      </c>
      <c r="B14" s="196"/>
      <c r="C14" s="196"/>
      <c r="D14" s="196"/>
      <c r="E14" s="196"/>
      <c r="F14" s="196"/>
      <c r="G14" s="196"/>
      <c r="H14" s="196"/>
      <c r="I14" s="196"/>
      <c r="J14" s="196"/>
      <c r="K14" s="209"/>
    </row>
    <row r="15" spans="1:11" ht="12.75" customHeight="1" thickBot="1" x14ac:dyDescent="0.2">
      <c r="A15" s="223"/>
      <c r="B15" s="224"/>
      <c r="C15" s="224"/>
      <c r="D15" s="224"/>
      <c r="E15" s="224"/>
      <c r="F15" s="224"/>
      <c r="G15" s="224"/>
      <c r="H15" s="224"/>
      <c r="I15" s="224"/>
      <c r="J15" s="224"/>
      <c r="K15" s="225"/>
    </row>
    <row r="16" spans="1:11" ht="39.950000000000003" customHeight="1" thickTop="1" thickBot="1" x14ac:dyDescent="0.2">
      <c r="A16" s="65" t="s">
        <v>288</v>
      </c>
      <c r="B16" s="222" t="s">
        <v>289</v>
      </c>
      <c r="C16" s="222"/>
      <c r="D16" s="66" t="s">
        <v>290</v>
      </c>
      <c r="E16" s="67" t="s">
        <v>291</v>
      </c>
      <c r="F16" s="67" t="s">
        <v>305</v>
      </c>
      <c r="G16" s="67" t="s">
        <v>306</v>
      </c>
      <c r="H16" s="67" t="s">
        <v>307</v>
      </c>
      <c r="I16" s="67" t="s">
        <v>308</v>
      </c>
      <c r="J16" s="67" t="s">
        <v>309</v>
      </c>
      <c r="K16" s="67" t="s">
        <v>310</v>
      </c>
    </row>
    <row r="17" spans="1:11" ht="9.75" thickTop="1" x14ac:dyDescent="0.15">
      <c r="A17" t="s">
        <v>55</v>
      </c>
    </row>
    <row r="18" spans="1:11" x14ac:dyDescent="0.15">
      <c r="A18" s="164" t="s">
        <v>99</v>
      </c>
      <c r="B18" s="206" t="s">
        <v>105</v>
      </c>
      <c r="C18" s="206"/>
      <c r="D18" s="171" t="s">
        <v>33</v>
      </c>
      <c r="E18" s="172" t="s">
        <v>101</v>
      </c>
      <c r="F18" s="173" t="s">
        <v>115</v>
      </c>
      <c r="G18" s="173" t="s">
        <v>37</v>
      </c>
      <c r="H18" s="174" t="s">
        <v>208</v>
      </c>
      <c r="I18" s="174" t="s">
        <v>207</v>
      </c>
      <c r="J18" s="174" t="s">
        <v>265</v>
      </c>
      <c r="K18" s="174" t="s">
        <v>262</v>
      </c>
    </row>
    <row r="19" spans="1:11" x14ac:dyDescent="0.15">
      <c r="K19" s="175" t="s">
        <v>56</v>
      </c>
    </row>
  </sheetData>
  <mergeCells count="7">
    <mergeCell ref="B18:C18"/>
    <mergeCell ref="C4:H10"/>
    <mergeCell ref="B16:C16"/>
    <mergeCell ref="A14:K15"/>
    <mergeCell ref="A11:D12"/>
    <mergeCell ref="E11:K12"/>
    <mergeCell ref="A7:B10"/>
  </mergeCells>
  <pageMargins left="0.39370078740157483" right="0.23622047244094491" top="0.59055118110236227" bottom="0.43307086614173229" header="0.39370078740157483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7"/>
  <sheetViews>
    <sheetView showGridLines="0" showZeros="0" zoomScaleNormal="100" workbookViewId="0">
      <selection activeCell="A2" sqref="A2"/>
    </sheetView>
  </sheetViews>
  <sheetFormatPr baseColWidth="10" defaultColWidth="9.3984375" defaultRowHeight="9" x14ac:dyDescent="0.15"/>
  <cols>
    <col min="1" max="1" width="15" customWidth="1"/>
    <col min="2" max="2" width="43.3984375" customWidth="1"/>
    <col min="3" max="3" width="8.19921875" customWidth="1"/>
    <col min="4" max="4" width="15" customWidth="1"/>
    <col min="5" max="5" width="18" customWidth="1"/>
    <col min="6" max="6" width="23.796875" customWidth="1"/>
    <col min="7" max="7" width="18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3"/>
      <c r="B2" s="18"/>
      <c r="C2" s="50"/>
      <c r="D2" s="48"/>
      <c r="E2" s="48"/>
      <c r="F2" s="18"/>
      <c r="G2" s="114"/>
    </row>
    <row r="3" spans="1:7" ht="11.25" customHeight="1" x14ac:dyDescent="0.2">
      <c r="A3" s="9"/>
      <c r="B3" s="10"/>
      <c r="C3" s="55"/>
      <c r="D3" s="122" t="s">
        <v>594</v>
      </c>
      <c r="E3" s="8" t="str">
        <f>numerodeconcurso</f>
        <v>2009/0257-0001</v>
      </c>
      <c r="F3" s="10"/>
      <c r="G3" s="115" t="s">
        <v>300</v>
      </c>
    </row>
    <row r="4" spans="1:7" ht="11.25" customHeight="1" x14ac:dyDescent="0.2">
      <c r="A4" s="9"/>
      <c r="B4" s="10"/>
      <c r="C4" s="21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3"/>
      <c r="E4" s="213"/>
      <c r="F4" s="230"/>
      <c r="G4" s="129" t="s">
        <v>315</v>
      </c>
    </row>
    <row r="5" spans="1:7" ht="11.25" customHeight="1" x14ac:dyDescent="0.2">
      <c r="A5" s="54"/>
      <c r="B5" s="53"/>
      <c r="C5" s="212"/>
      <c r="D5" s="213"/>
      <c r="E5" s="213"/>
      <c r="F5" s="230"/>
      <c r="G5" s="116"/>
    </row>
    <row r="6" spans="1:7" ht="11.25" customHeight="1" thickBot="1" x14ac:dyDescent="0.25">
      <c r="A6" s="11"/>
      <c r="B6" s="12"/>
      <c r="C6" s="212"/>
      <c r="D6" s="213"/>
      <c r="E6" s="213"/>
      <c r="F6" s="230"/>
      <c r="G6" s="117"/>
    </row>
    <row r="7" spans="1:7" ht="11.25" customHeight="1" thickTop="1" x14ac:dyDescent="0.15">
      <c r="A7" s="195" t="str">
        <f>area&amp;" "&amp;departamento</f>
        <v>Subdirección de planeación y presupuestos Licitaciones y concursos</v>
      </c>
      <c r="B7" s="209"/>
      <c r="C7" s="212"/>
      <c r="D7" s="213"/>
      <c r="E7" s="213"/>
      <c r="F7" s="230"/>
      <c r="G7" s="112" t="s">
        <v>302</v>
      </c>
    </row>
    <row r="8" spans="1:7" ht="11.25" customHeight="1" x14ac:dyDescent="0.15">
      <c r="A8" s="210"/>
      <c r="B8" s="211"/>
      <c r="C8" s="212"/>
      <c r="D8" s="213"/>
      <c r="E8" s="213"/>
      <c r="F8" s="230"/>
      <c r="G8" s="113" t="s">
        <v>303</v>
      </c>
    </row>
    <row r="9" spans="1:7" ht="11.25" customHeight="1" x14ac:dyDescent="0.15">
      <c r="A9" s="210"/>
      <c r="B9" s="211"/>
      <c r="C9" s="212"/>
      <c r="D9" s="213"/>
      <c r="E9" s="213"/>
      <c r="F9" s="230"/>
      <c r="G9" s="113"/>
    </row>
    <row r="10" spans="1:7" ht="11.25" customHeight="1" thickBot="1" x14ac:dyDescent="0.2">
      <c r="A10" s="228"/>
      <c r="B10" s="229"/>
      <c r="C10" s="231"/>
      <c r="D10" s="232"/>
      <c r="E10" s="232"/>
      <c r="F10" s="233"/>
      <c r="G10" s="12"/>
    </row>
    <row r="11" spans="1:7" ht="11.25" customHeight="1" thickTop="1" x14ac:dyDescent="0.15">
      <c r="A11" s="118" t="str">
        <f>razonsocial</f>
        <v>MI EMPRESA</v>
      </c>
      <c r="B11" s="119"/>
      <c r="C11" s="195" t="str">
        <f>cargo&amp;" "&amp;responsable</f>
        <v>DIRECTOR GENERAL ENCARGADO CORRESPONDIENTE</v>
      </c>
      <c r="D11" s="201"/>
      <c r="E11" s="201"/>
      <c r="F11" s="201"/>
      <c r="G11" s="204"/>
    </row>
    <row r="12" spans="1:7" ht="11.25" customHeight="1" thickBot="1" x14ac:dyDescent="0.2">
      <c r="A12" s="120"/>
      <c r="B12" s="121"/>
      <c r="C12" s="202"/>
      <c r="D12" s="203"/>
      <c r="E12" s="203"/>
      <c r="F12" s="203"/>
      <c r="G12" s="205"/>
    </row>
    <row r="13" spans="1:7" ht="12.75" customHeight="1" thickTop="1" thickBot="1" x14ac:dyDescent="0.2">
      <c r="A13" s="110" t="s">
        <v>316</v>
      </c>
      <c r="B13" s="49"/>
      <c r="C13" s="49"/>
      <c r="D13" s="49"/>
      <c r="E13" s="49"/>
      <c r="F13" s="49"/>
      <c r="G13" s="49"/>
    </row>
    <row r="14" spans="1:7" ht="20.100000000000001" customHeight="1" thickTop="1" thickBot="1" x14ac:dyDescent="0.2">
      <c r="A14" s="14" t="s">
        <v>288</v>
      </c>
      <c r="B14" s="226" t="s">
        <v>319</v>
      </c>
      <c r="C14" s="227"/>
      <c r="D14" s="15" t="s">
        <v>290</v>
      </c>
      <c r="E14" s="16" t="s">
        <v>291</v>
      </c>
      <c r="F14" s="16" t="s">
        <v>317</v>
      </c>
      <c r="G14" s="17" t="s">
        <v>318</v>
      </c>
    </row>
    <row r="15" spans="1:7" ht="9.75" thickTop="1" x14ac:dyDescent="0.15">
      <c r="A15" t="s">
        <v>55</v>
      </c>
    </row>
    <row r="16" spans="1:7" x14ac:dyDescent="0.15">
      <c r="A16" s="164" t="s">
        <v>99</v>
      </c>
      <c r="B16" s="206" t="s">
        <v>105</v>
      </c>
      <c r="C16" s="206"/>
      <c r="D16" s="171" t="s">
        <v>33</v>
      </c>
      <c r="E16" s="172" t="s">
        <v>101</v>
      </c>
      <c r="F16" s="174" t="s">
        <v>222</v>
      </c>
      <c r="G16" s="174" t="s">
        <v>262</v>
      </c>
    </row>
    <row r="17" spans="7:7" x14ac:dyDescent="0.15">
      <c r="G17" s="175" t="s">
        <v>56</v>
      </c>
    </row>
  </sheetData>
  <mergeCells count="5">
    <mergeCell ref="B16:C16"/>
    <mergeCell ref="B14:C14"/>
    <mergeCell ref="A7:B10"/>
    <mergeCell ref="C11:G12"/>
    <mergeCell ref="C4:F10"/>
  </mergeCells>
  <pageMargins left="0.39370078740157483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8"/>
  <sheetViews>
    <sheetView showGridLines="0" showZeros="0" zoomScaleNormal="100" workbookViewId="0">
      <selection activeCell="P32" sqref="P32"/>
    </sheetView>
  </sheetViews>
  <sheetFormatPr baseColWidth="10" defaultColWidth="9.3984375" defaultRowHeight="9" x14ac:dyDescent="0.15"/>
  <cols>
    <col min="1" max="1" width="12.19921875" customWidth="1"/>
    <col min="2" max="2" width="43.3984375" customWidth="1"/>
    <col min="3" max="3" width="9.796875" customWidth="1"/>
    <col min="4" max="4" width="14.19921875" customWidth="1"/>
    <col min="5" max="7" width="18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3"/>
      <c r="B2" s="18"/>
      <c r="C2" s="50"/>
      <c r="D2" s="48"/>
      <c r="E2" s="18"/>
      <c r="F2" s="50"/>
      <c r="G2" s="18"/>
    </row>
    <row r="3" spans="1:7" ht="11.25" customHeight="1" x14ac:dyDescent="0.2">
      <c r="A3" s="9"/>
      <c r="B3" s="10"/>
      <c r="C3" s="55"/>
      <c r="D3" s="122" t="s">
        <v>594</v>
      </c>
      <c r="E3" s="8" t="str">
        <f>numerodeconcurso</f>
        <v>2009/0257-0001</v>
      </c>
      <c r="F3" s="56" t="s">
        <v>300</v>
      </c>
      <c r="G3" s="57"/>
    </row>
    <row r="4" spans="1:7" ht="11.25" customHeight="1" x14ac:dyDescent="0.2">
      <c r="A4" s="9"/>
      <c r="B4" s="10"/>
      <c r="C4" s="21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3"/>
      <c r="E4" s="214"/>
      <c r="F4" s="123" t="s">
        <v>320</v>
      </c>
      <c r="G4" s="57"/>
    </row>
    <row r="5" spans="1:7" ht="11.25" customHeight="1" x14ac:dyDescent="0.2">
      <c r="A5" s="54"/>
      <c r="B5" s="53"/>
      <c r="C5" s="212"/>
      <c r="D5" s="213"/>
      <c r="E5" s="214"/>
      <c r="F5" s="51"/>
      <c r="G5" s="10"/>
    </row>
    <row r="6" spans="1:7" ht="11.25" customHeight="1" thickBot="1" x14ac:dyDescent="0.25">
      <c r="A6" s="11"/>
      <c r="B6" s="12"/>
      <c r="C6" s="212"/>
      <c r="D6" s="213"/>
      <c r="E6" s="214"/>
      <c r="F6" s="52"/>
      <c r="G6" s="12"/>
    </row>
    <row r="7" spans="1:7" ht="11.25" customHeight="1" thickTop="1" x14ac:dyDescent="0.15">
      <c r="A7" s="195" t="str">
        <f>area&amp;" "&amp;departamento</f>
        <v>Subdirección de planeación y presupuestos Licitaciones y concursos</v>
      </c>
      <c r="B7" s="209"/>
      <c r="C7" s="212"/>
      <c r="D7" s="213"/>
      <c r="E7" s="214"/>
      <c r="F7" s="58" t="s">
        <v>302</v>
      </c>
      <c r="G7" s="59"/>
    </row>
    <row r="8" spans="1:7" ht="11.25" customHeight="1" x14ac:dyDescent="0.15">
      <c r="A8" s="210"/>
      <c r="B8" s="211"/>
      <c r="C8" s="212"/>
      <c r="D8" s="213"/>
      <c r="E8" s="214"/>
      <c r="F8" s="60" t="s">
        <v>303</v>
      </c>
      <c r="G8" s="61"/>
    </row>
    <row r="9" spans="1:7" ht="11.25" customHeight="1" x14ac:dyDescent="0.15">
      <c r="A9" s="210"/>
      <c r="B9" s="211"/>
      <c r="C9" s="212"/>
      <c r="D9" s="213"/>
      <c r="E9" s="214"/>
      <c r="F9" s="60"/>
      <c r="G9" s="61"/>
    </row>
    <row r="10" spans="1:7" ht="11.25" customHeight="1" thickBot="1" x14ac:dyDescent="0.2">
      <c r="A10" s="235"/>
      <c r="B10" s="236"/>
      <c r="C10" s="235"/>
      <c r="D10" s="237"/>
      <c r="E10" s="236"/>
      <c r="F10" s="135"/>
      <c r="G10" s="12"/>
    </row>
    <row r="11" spans="1:7" ht="11.25" customHeight="1" thickTop="1" x14ac:dyDescent="0.15">
      <c r="A11" s="195" t="str">
        <f>razonsocial</f>
        <v>MI EMPRESA</v>
      </c>
      <c r="B11" s="204"/>
      <c r="C11" s="195" t="str">
        <f>cargo&amp;" "&amp;responsable</f>
        <v>DIRECTOR GENERAL ENCARGADO CORRESPONDIENTE</v>
      </c>
      <c r="D11" s="201"/>
      <c r="E11" s="201"/>
      <c r="F11" s="201"/>
      <c r="G11" s="204"/>
    </row>
    <row r="12" spans="1:7" ht="11.25" customHeight="1" thickBot="1" x14ac:dyDescent="0.2">
      <c r="A12" s="202"/>
      <c r="B12" s="205"/>
      <c r="C12" s="202"/>
      <c r="D12" s="203"/>
      <c r="E12" s="203"/>
      <c r="F12" s="203"/>
      <c r="G12" s="205"/>
    </row>
    <row r="13" spans="1:7" ht="12.75" customHeight="1" thickTop="1" x14ac:dyDescent="0.15">
      <c r="A13" s="110" t="s">
        <v>321</v>
      </c>
      <c r="B13" s="110"/>
      <c r="C13" s="110"/>
      <c r="D13" s="110"/>
      <c r="E13" s="110"/>
      <c r="F13" s="110"/>
      <c r="G13" s="110"/>
    </row>
    <row r="14" spans="1:7" ht="12.75" customHeight="1" thickBot="1" x14ac:dyDescent="0.2">
      <c r="A14" s="110" t="s">
        <v>322</v>
      </c>
      <c r="B14" s="110"/>
      <c r="C14" s="110"/>
      <c r="D14" s="110"/>
      <c r="E14" s="110"/>
      <c r="F14" s="110"/>
      <c r="G14" s="110"/>
    </row>
    <row r="15" spans="1:7" ht="30" customHeight="1" thickTop="1" thickBot="1" x14ac:dyDescent="0.2">
      <c r="A15" s="14" t="s">
        <v>288</v>
      </c>
      <c r="B15" s="226" t="s">
        <v>289</v>
      </c>
      <c r="C15" s="234"/>
      <c r="D15" s="15" t="s">
        <v>290</v>
      </c>
      <c r="E15" s="16" t="s">
        <v>291</v>
      </c>
      <c r="F15" s="16" t="s">
        <v>323</v>
      </c>
      <c r="G15" s="17" t="s">
        <v>318</v>
      </c>
    </row>
    <row r="16" spans="1:7" ht="9.75" thickTop="1" x14ac:dyDescent="0.15">
      <c r="A16" t="s">
        <v>55</v>
      </c>
    </row>
    <row r="17" spans="1:7" x14ac:dyDescent="0.15">
      <c r="A17" s="164" t="s">
        <v>99</v>
      </c>
      <c r="B17" s="206" t="s">
        <v>105</v>
      </c>
      <c r="C17" s="206"/>
      <c r="D17" s="171" t="s">
        <v>33</v>
      </c>
      <c r="E17" s="172" t="s">
        <v>101</v>
      </c>
      <c r="F17" s="174" t="s">
        <v>207</v>
      </c>
      <c r="G17" s="174" t="s">
        <v>262</v>
      </c>
    </row>
    <row r="18" spans="1:7" x14ac:dyDescent="0.15">
      <c r="G18" s="175" t="s">
        <v>56</v>
      </c>
    </row>
  </sheetData>
  <mergeCells count="6">
    <mergeCell ref="B17:C17"/>
    <mergeCell ref="B15:C15"/>
    <mergeCell ref="A7:B10"/>
    <mergeCell ref="C4:E10"/>
    <mergeCell ref="A11:B12"/>
    <mergeCell ref="C11:G12"/>
  </mergeCells>
  <pageMargins left="0.51181102362204722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7"/>
  <sheetViews>
    <sheetView showGridLines="0" showZeros="0" showWhiteSpace="0" zoomScaleNormal="100" workbookViewId="0">
      <selection activeCell="J30" sqref="J30"/>
    </sheetView>
  </sheetViews>
  <sheetFormatPr baseColWidth="10" defaultColWidth="9.3984375" defaultRowHeight="9" x14ac:dyDescent="0.15"/>
  <cols>
    <col min="1" max="1" width="12.19921875" customWidth="1"/>
    <col min="2" max="2" width="43.3984375" customWidth="1"/>
    <col min="3" max="3" width="7.796875" customWidth="1"/>
    <col min="4" max="4" width="16.3984375" customWidth="1"/>
    <col min="5" max="5" width="19.3984375" customWidth="1"/>
    <col min="6" max="7" width="16.3984375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3"/>
      <c r="B2" s="18"/>
      <c r="C2" s="50"/>
      <c r="D2" s="48"/>
      <c r="E2" s="18"/>
      <c r="F2" s="50"/>
      <c r="G2" s="18"/>
    </row>
    <row r="3" spans="1:7" ht="11.25" customHeight="1" x14ac:dyDescent="0.2">
      <c r="A3" s="9"/>
      <c r="B3" s="10"/>
      <c r="C3" s="55"/>
      <c r="D3" s="122" t="s">
        <v>594</v>
      </c>
      <c r="E3" s="8" t="str">
        <f>numerodeconcurso</f>
        <v>2009/0257-0001</v>
      </c>
      <c r="F3" s="56" t="s">
        <v>300</v>
      </c>
      <c r="G3" s="57"/>
    </row>
    <row r="4" spans="1:7" ht="11.25" customHeight="1" x14ac:dyDescent="0.2">
      <c r="A4" s="9"/>
      <c r="B4" s="10"/>
      <c r="C4" s="21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3"/>
      <c r="E4" s="214"/>
      <c r="F4" s="123" t="s">
        <v>315</v>
      </c>
      <c r="G4" s="57"/>
    </row>
    <row r="5" spans="1:7" ht="11.25" customHeight="1" x14ac:dyDescent="0.2">
      <c r="A5" s="54"/>
      <c r="B5" s="53"/>
      <c r="C5" s="212"/>
      <c r="D5" s="213"/>
      <c r="E5" s="214"/>
      <c r="F5" s="51"/>
      <c r="G5" s="10"/>
    </row>
    <row r="6" spans="1:7" ht="11.25" customHeight="1" thickBot="1" x14ac:dyDescent="0.25">
      <c r="A6" s="11"/>
      <c r="B6" s="12"/>
      <c r="C6" s="212"/>
      <c r="D6" s="213"/>
      <c r="E6" s="214"/>
      <c r="F6" s="52"/>
      <c r="G6" s="12"/>
    </row>
    <row r="7" spans="1:7" ht="11.25" customHeight="1" thickTop="1" x14ac:dyDescent="0.15">
      <c r="A7" s="195" t="str">
        <f>area&amp;" "&amp;departamento</f>
        <v>Subdirección de planeación y presupuestos Licitaciones y concursos</v>
      </c>
      <c r="B7" s="209"/>
      <c r="C7" s="212"/>
      <c r="D7" s="213"/>
      <c r="E7" s="214"/>
      <c r="F7" s="58" t="s">
        <v>302</v>
      </c>
      <c r="G7" s="59"/>
    </row>
    <row r="8" spans="1:7" ht="11.25" customHeight="1" x14ac:dyDescent="0.15">
      <c r="A8" s="210"/>
      <c r="B8" s="211"/>
      <c r="C8" s="212"/>
      <c r="D8" s="213"/>
      <c r="E8" s="214"/>
      <c r="F8" s="60" t="s">
        <v>303</v>
      </c>
      <c r="G8" s="61"/>
    </row>
    <row r="9" spans="1:7" ht="11.25" customHeight="1" x14ac:dyDescent="0.15">
      <c r="A9" s="210"/>
      <c r="B9" s="211"/>
      <c r="C9" s="212"/>
      <c r="D9" s="213"/>
      <c r="E9" s="214"/>
      <c r="F9" s="60"/>
      <c r="G9" s="61"/>
    </row>
    <row r="10" spans="1:7" ht="11.25" customHeight="1" thickBot="1" x14ac:dyDescent="0.2">
      <c r="A10" s="235"/>
      <c r="B10" s="236"/>
      <c r="C10" s="235"/>
      <c r="D10" s="237"/>
      <c r="E10" s="236"/>
      <c r="F10" s="135"/>
      <c r="G10" s="12"/>
    </row>
    <row r="11" spans="1:7" ht="11.25" customHeight="1" thickTop="1" x14ac:dyDescent="0.15">
      <c r="A11" s="195" t="str">
        <f>razonsocial</f>
        <v>MI EMPRESA</v>
      </c>
      <c r="B11" s="204"/>
      <c r="C11" s="195" t="str">
        <f>cargo&amp;" "&amp;responsable</f>
        <v>DIRECTOR GENERAL ENCARGADO CORRESPONDIENTE</v>
      </c>
      <c r="D11" s="201"/>
      <c r="E11" s="201"/>
      <c r="F11" s="201"/>
      <c r="G11" s="204"/>
    </row>
    <row r="12" spans="1:7" ht="11.25" customHeight="1" thickBot="1" x14ac:dyDescent="0.2">
      <c r="A12" s="202"/>
      <c r="B12" s="205"/>
      <c r="C12" s="202"/>
      <c r="D12" s="203"/>
      <c r="E12" s="203"/>
      <c r="F12" s="203"/>
      <c r="G12" s="205"/>
    </row>
    <row r="13" spans="1:7" ht="12.75" customHeight="1" thickTop="1" thickBot="1" x14ac:dyDescent="0.2">
      <c r="A13" s="110" t="s">
        <v>316</v>
      </c>
      <c r="B13" s="49"/>
      <c r="C13" s="49"/>
      <c r="D13" s="49"/>
      <c r="E13" s="49"/>
      <c r="F13" s="49"/>
      <c r="G13" s="49"/>
    </row>
    <row r="14" spans="1:7" ht="39.950000000000003" customHeight="1" thickTop="1" thickBot="1" x14ac:dyDescent="0.2">
      <c r="A14" s="66" t="s">
        <v>288</v>
      </c>
      <c r="B14" s="238" t="s">
        <v>319</v>
      </c>
      <c r="C14" s="239"/>
      <c r="D14" s="67" t="s">
        <v>324</v>
      </c>
      <c r="E14" s="67" t="s">
        <v>325</v>
      </c>
      <c r="F14" s="67" t="s">
        <v>326</v>
      </c>
      <c r="G14" s="67" t="s">
        <v>327</v>
      </c>
    </row>
    <row r="15" spans="1:7" ht="9.75" thickTop="1" x14ac:dyDescent="0.15">
      <c r="A15" t="s">
        <v>55</v>
      </c>
    </row>
    <row r="16" spans="1:7" x14ac:dyDescent="0.15">
      <c r="A16" s="164" t="s">
        <v>99</v>
      </c>
      <c r="B16" s="206" t="s">
        <v>105</v>
      </c>
      <c r="C16" s="206"/>
      <c r="D16" s="174" t="e">
        <f>VLOOKUP(A16,'N_Tabulador Salarios'!$A$2:$C$116,3)</f>
        <v>#N/A</v>
      </c>
      <c r="E16" s="174" t="s">
        <v>220</v>
      </c>
      <c r="F16" s="176" t="s">
        <v>235</v>
      </c>
      <c r="G16" s="174" t="s">
        <v>222</v>
      </c>
    </row>
    <row r="17" spans="7:7" x14ac:dyDescent="0.15">
      <c r="G17" s="175" t="s">
        <v>56</v>
      </c>
    </row>
  </sheetData>
  <mergeCells count="6">
    <mergeCell ref="B16:C16"/>
    <mergeCell ref="B14:C14"/>
    <mergeCell ref="A7:B10"/>
    <mergeCell ref="C4:E10"/>
    <mergeCell ref="A11:B12"/>
    <mergeCell ref="C11:G12"/>
  </mergeCells>
  <pageMargins left="0.51181102362204722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59</vt:i4>
      </vt:variant>
    </vt:vector>
  </HeadingPairs>
  <TitlesOfParts>
    <vt:vector size="71" baseType="lpstr">
      <vt:lpstr>N_Campos Generales</vt:lpstr>
      <vt:lpstr>N_Campos Especificos</vt:lpstr>
      <vt:lpstr>N_Tabulador Salarios</vt:lpstr>
      <vt:lpstr>a)Anexo AT4 Relación Maq </vt:lpstr>
      <vt:lpstr>ANEXO AE 2a.1Mat</vt:lpstr>
      <vt:lpstr>ANEXO AE 2a.2 Mat Ext</vt:lpstr>
      <vt:lpstr>ANEXO AE 2b Mo</vt:lpstr>
      <vt:lpstr>ANEXO AE 2c Equipo</vt:lpstr>
      <vt:lpstr>ANEXO AE 3b Mo</vt:lpstr>
      <vt:lpstr>Prestaciones Varias</vt:lpstr>
      <vt:lpstr>Prestaciones Veracruz</vt:lpstr>
      <vt:lpstr>ANEXO AE 9 Basicos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Insumos</dc:title>
  <dc:subject>Insumos</dc:subject>
  <dc:creator>MIGUEL ANGEL RUIZ SANCHEZ</dc:creator>
  <cp:lastModifiedBy>Fernando Jiménez</cp:lastModifiedBy>
  <cp:lastPrinted>2018-04-04T15:10:24Z</cp:lastPrinted>
  <dcterms:created xsi:type="dcterms:W3CDTF">2002-02-27T19:20:33Z</dcterms:created>
  <dcterms:modified xsi:type="dcterms:W3CDTF">2025-08-15T22:36:04Z</dcterms:modified>
</cp:coreProperties>
</file>